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omments4.xml" ContentType="application/vnd.openxmlformats-officedocument.spreadsheetml.comments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omments5.xml" ContentType="application/vnd.openxmlformats-officedocument.spreadsheetml.comments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ndexDisk\YandexDisk\ONE DRIVE\Рабочая\БИОСЕРВИС\Инструкции, Регламенты\НАШИ\БИОСЕРВИС инструкции на АНТИБИОТИКИ\"/>
    </mc:Choice>
  </mc:AlternateContent>
  <bookViews>
    <workbookView xWindow="0" yWindow="0" windowWidth="28665" windowHeight="8175" tabRatio="751"/>
  </bookViews>
  <sheets>
    <sheet name="БиоСкан-Тетрациклин" sheetId="32" r:id="rId1"/>
    <sheet name="БиоСкан-Стрептомицин" sheetId="31" r:id="rId2"/>
    <sheet name="БиоСкан-Бацитрацин" sheetId="33" r:id="rId3"/>
    <sheet name="БиоСкан-Гентамицин" sheetId="34" r:id="rId4"/>
    <sheet name="БиоСкан-Левомицетин" sheetId="30" r:id="rId5"/>
  </sheets>
  <calcPr calcId="152511"/>
  <fileRecoveryPr autoRecover="0"/>
</workbook>
</file>

<file path=xl/calcChain.xml><?xml version="1.0" encoding="utf-8"?>
<calcChain xmlns="http://schemas.openxmlformats.org/spreadsheetml/2006/main">
  <c r="L30" i="34" l="1"/>
  <c r="L29" i="34"/>
  <c r="M29" i="34" s="1"/>
  <c r="N29" i="34" s="1"/>
  <c r="O29" i="34" s="1"/>
  <c r="P29" i="34" s="1"/>
  <c r="O28" i="34"/>
  <c r="L24" i="34"/>
  <c r="S41" i="34" s="1"/>
  <c r="T41" i="34" s="1"/>
  <c r="G8" i="34"/>
  <c r="F8" i="34"/>
  <c r="L28" i="34" s="1"/>
  <c r="E8" i="34"/>
  <c r="E9" i="34" s="1"/>
  <c r="M27" i="34" s="1"/>
  <c r="D8" i="34"/>
  <c r="L26" i="34" s="1"/>
  <c r="C8" i="34"/>
  <c r="C9" i="34" s="1"/>
  <c r="M25" i="34" s="1"/>
  <c r="L30" i="33"/>
  <c r="L29" i="33"/>
  <c r="O28" i="33"/>
  <c r="G8" i="33"/>
  <c r="L24" i="33" s="1"/>
  <c r="F8" i="33"/>
  <c r="L28" i="33" s="1"/>
  <c r="E8" i="33"/>
  <c r="D8" i="33"/>
  <c r="C8" i="33"/>
  <c r="L25" i="33" s="1"/>
  <c r="M34" i="34" l="1"/>
  <c r="N34" i="34" s="1"/>
  <c r="D40" i="34"/>
  <c r="E40" i="34" s="1"/>
  <c r="L25" i="34"/>
  <c r="M30" i="34"/>
  <c r="N30" i="34" s="1"/>
  <c r="O30" i="34" s="1"/>
  <c r="P30" i="34" s="1"/>
  <c r="S36" i="34"/>
  <c r="T36" i="34" s="1"/>
  <c r="J39" i="34"/>
  <c r="K39" i="34" s="1"/>
  <c r="J41" i="34"/>
  <c r="K41" i="34" s="1"/>
  <c r="G36" i="34"/>
  <c r="H36" i="34" s="1"/>
  <c r="P37" i="34"/>
  <c r="Q37" i="34" s="1"/>
  <c r="G34" i="34"/>
  <c r="H34" i="34" s="1"/>
  <c r="S34" i="34"/>
  <c r="T34" i="34" s="1"/>
  <c r="M36" i="34"/>
  <c r="N36" i="34" s="1"/>
  <c r="G38" i="34"/>
  <c r="H38" i="34" s="1"/>
  <c r="P39" i="34"/>
  <c r="Q39" i="34" s="1"/>
  <c r="P41" i="34"/>
  <c r="Q41" i="34" s="1"/>
  <c r="D9" i="34"/>
  <c r="M26" i="34" s="1"/>
  <c r="L27" i="34"/>
  <c r="J35" i="34"/>
  <c r="K35" i="34" s="1"/>
  <c r="M38" i="34"/>
  <c r="N38" i="34" s="1"/>
  <c r="P40" i="34"/>
  <c r="Q40" i="34" s="1"/>
  <c r="P34" i="34"/>
  <c r="Q34" i="34" s="1"/>
  <c r="M35" i="34"/>
  <c r="N35" i="34" s="1"/>
  <c r="J36" i="34"/>
  <c r="K36" i="34" s="1"/>
  <c r="G37" i="34"/>
  <c r="H37" i="34" s="1"/>
  <c r="S37" i="34"/>
  <c r="T37" i="34" s="1"/>
  <c r="P38" i="34"/>
  <c r="Q38" i="34" s="1"/>
  <c r="M39" i="34"/>
  <c r="N39" i="34" s="1"/>
  <c r="G40" i="34"/>
  <c r="H40" i="34" s="1"/>
  <c r="S40" i="34"/>
  <c r="T40" i="34" s="1"/>
  <c r="M41" i="34"/>
  <c r="N41" i="34" s="1"/>
  <c r="P35" i="34"/>
  <c r="Q35" i="34" s="1"/>
  <c r="J37" i="34"/>
  <c r="K37" i="34" s="1"/>
  <c r="S38" i="34"/>
  <c r="T38" i="34" s="1"/>
  <c r="J40" i="34"/>
  <c r="K40" i="34" s="1"/>
  <c r="D41" i="34"/>
  <c r="E41" i="34" s="1"/>
  <c r="J34" i="34"/>
  <c r="K34" i="34" s="1"/>
  <c r="G35" i="34"/>
  <c r="H35" i="34" s="1"/>
  <c r="S35" i="34"/>
  <c r="T35" i="34" s="1"/>
  <c r="P36" i="34"/>
  <c r="Q36" i="34" s="1"/>
  <c r="M37" i="34"/>
  <c r="N37" i="34" s="1"/>
  <c r="J38" i="34"/>
  <c r="K38" i="34" s="1"/>
  <c r="G39" i="34"/>
  <c r="H39" i="34" s="1"/>
  <c r="S39" i="34"/>
  <c r="T39" i="34" s="1"/>
  <c r="M40" i="34"/>
  <c r="N40" i="34" s="1"/>
  <c r="G41" i="34"/>
  <c r="H41" i="34" s="1"/>
  <c r="F9" i="34"/>
  <c r="M28" i="34" s="1"/>
  <c r="M30" i="33"/>
  <c r="N30" i="33" s="1"/>
  <c r="O30" i="33" s="1"/>
  <c r="P30" i="33" s="1"/>
  <c r="D9" i="33"/>
  <c r="M26" i="33" s="1"/>
  <c r="E9" i="33"/>
  <c r="M27" i="33" s="1"/>
  <c r="S41" i="33"/>
  <c r="T41" i="33" s="1"/>
  <c r="G41" i="33"/>
  <c r="H41" i="33" s="1"/>
  <c r="M40" i="33"/>
  <c r="N40" i="33" s="1"/>
  <c r="S39" i="33"/>
  <c r="T39" i="33" s="1"/>
  <c r="G39" i="33"/>
  <c r="H39" i="33" s="1"/>
  <c r="J38" i="33"/>
  <c r="K38" i="33" s="1"/>
  <c r="M37" i="33"/>
  <c r="N37" i="33" s="1"/>
  <c r="P36" i="33"/>
  <c r="Q36" i="33" s="1"/>
  <c r="S35" i="33"/>
  <c r="T35" i="33" s="1"/>
  <c r="G35" i="33"/>
  <c r="H35" i="33" s="1"/>
  <c r="J34" i="33"/>
  <c r="K34" i="33" s="1"/>
  <c r="D41" i="33"/>
  <c r="E41" i="33" s="1"/>
  <c r="S38" i="33"/>
  <c r="T38" i="33" s="1"/>
  <c r="J37" i="33"/>
  <c r="K37" i="33" s="1"/>
  <c r="P35" i="33"/>
  <c r="Q35" i="33" s="1"/>
  <c r="G34" i="33"/>
  <c r="H34" i="33" s="1"/>
  <c r="P41" i="33"/>
  <c r="Q41" i="33" s="1"/>
  <c r="J40" i="33"/>
  <c r="K40" i="33" s="1"/>
  <c r="P39" i="33"/>
  <c r="Q39" i="33" s="1"/>
  <c r="G38" i="33"/>
  <c r="H38" i="33" s="1"/>
  <c r="M36" i="33"/>
  <c r="N36" i="33" s="1"/>
  <c r="S34" i="33"/>
  <c r="T34" i="33" s="1"/>
  <c r="M41" i="33"/>
  <c r="N41" i="33" s="1"/>
  <c r="S40" i="33"/>
  <c r="T40" i="33" s="1"/>
  <c r="G40" i="33"/>
  <c r="H40" i="33" s="1"/>
  <c r="M39" i="33"/>
  <c r="N39" i="33" s="1"/>
  <c r="P38" i="33"/>
  <c r="Q38" i="33" s="1"/>
  <c r="S37" i="33"/>
  <c r="T37" i="33" s="1"/>
  <c r="G37" i="33"/>
  <c r="H37" i="33" s="1"/>
  <c r="J36" i="33"/>
  <c r="K36" i="33" s="1"/>
  <c r="M35" i="33"/>
  <c r="N35" i="33" s="1"/>
  <c r="P34" i="33"/>
  <c r="Q34" i="33" s="1"/>
  <c r="J41" i="33"/>
  <c r="K41" i="33" s="1"/>
  <c r="P40" i="33"/>
  <c r="Q40" i="33" s="1"/>
  <c r="D40" i="33"/>
  <c r="E40" i="33" s="1"/>
  <c r="J39" i="33"/>
  <c r="K39" i="33" s="1"/>
  <c r="M38" i="33"/>
  <c r="N38" i="33" s="1"/>
  <c r="P37" i="33"/>
  <c r="Q37" i="33" s="1"/>
  <c r="S36" i="33"/>
  <c r="T36" i="33" s="1"/>
  <c r="G36" i="33"/>
  <c r="H36" i="33" s="1"/>
  <c r="J35" i="33"/>
  <c r="K35" i="33" s="1"/>
  <c r="M34" i="33"/>
  <c r="N34" i="33" s="1"/>
  <c r="M29" i="33"/>
  <c r="N29" i="33" s="1"/>
  <c r="O29" i="33" s="1"/>
  <c r="P29" i="33" s="1"/>
  <c r="F9" i="33"/>
  <c r="M28" i="33" s="1"/>
  <c r="L26" i="33"/>
  <c r="C9" i="33"/>
  <c r="M25" i="33" s="1"/>
  <c r="L27" i="33"/>
  <c r="S35" i="31"/>
  <c r="S36" i="31"/>
  <c r="S37" i="31"/>
  <c r="S38" i="31"/>
  <c r="S39" i="31"/>
  <c r="S40" i="31"/>
  <c r="S41" i="31"/>
  <c r="S34" i="31"/>
  <c r="P35" i="31"/>
  <c r="P36" i="31"/>
  <c r="P37" i="31"/>
  <c r="P38" i="31"/>
  <c r="P39" i="31"/>
  <c r="P40" i="31"/>
  <c r="P41" i="31"/>
  <c r="P34" i="31"/>
  <c r="M35" i="31"/>
  <c r="M36" i="31"/>
  <c r="M37" i="31"/>
  <c r="M38" i="31"/>
  <c r="M39" i="31"/>
  <c r="M40" i="31"/>
  <c r="M41" i="31"/>
  <c r="M34" i="31"/>
  <c r="J35" i="31"/>
  <c r="J36" i="31"/>
  <c r="J37" i="31"/>
  <c r="J38" i="31"/>
  <c r="J39" i="31"/>
  <c r="J40" i="31"/>
  <c r="J41" i="31"/>
  <c r="J34" i="31"/>
  <c r="G35" i="31"/>
  <c r="G36" i="31"/>
  <c r="G37" i="31"/>
  <c r="G38" i="31"/>
  <c r="G39" i="31"/>
  <c r="G40" i="31"/>
  <c r="G41" i="31"/>
  <c r="G34" i="31"/>
  <c r="D40" i="31"/>
  <c r="D41" i="31"/>
  <c r="D39" i="31"/>
  <c r="P29" i="31"/>
  <c r="P30" i="31"/>
  <c r="P28" i="31"/>
  <c r="F8" i="30" l="1"/>
  <c r="L28" i="30" s="1"/>
  <c r="E8" i="30"/>
  <c r="L27" i="30" s="1"/>
  <c r="D8" i="30"/>
  <c r="L26" i="30" s="1"/>
  <c r="C8" i="30"/>
  <c r="L25" i="30" s="1"/>
  <c r="L30" i="32" l="1"/>
  <c r="L29" i="32"/>
  <c r="L28" i="32"/>
  <c r="G8" i="32"/>
  <c r="L24" i="32" s="1"/>
  <c r="I38" i="32" s="1"/>
  <c r="J38" i="32" s="1"/>
  <c r="F8" i="32"/>
  <c r="E8" i="32"/>
  <c r="D8" i="32"/>
  <c r="L30" i="31"/>
  <c r="M30" i="31" s="1"/>
  <c r="N30" i="31" s="1"/>
  <c r="O30" i="31" s="1"/>
  <c r="L29" i="31"/>
  <c r="M29" i="31" s="1"/>
  <c r="N29" i="31" s="1"/>
  <c r="O29" i="31" s="1"/>
  <c r="L28" i="31"/>
  <c r="M28" i="31" s="1"/>
  <c r="N28" i="31" s="1"/>
  <c r="O28" i="31" s="1"/>
  <c r="G8" i="31"/>
  <c r="L24" i="31" s="1"/>
  <c r="F8" i="31"/>
  <c r="F9" i="31" s="1"/>
  <c r="M27" i="31" s="1"/>
  <c r="E8" i="31"/>
  <c r="L26" i="31" s="1"/>
  <c r="D8" i="31"/>
  <c r="L25" i="31" s="1"/>
  <c r="E9" i="32" l="1"/>
  <c r="M26" i="32" s="1"/>
  <c r="D9" i="32"/>
  <c r="M25" i="32" s="1"/>
  <c r="F9" i="32"/>
  <c r="M27" i="32" s="1"/>
  <c r="M29" i="32"/>
  <c r="N29" i="32" s="1"/>
  <c r="O29" i="32" s="1"/>
  <c r="P29" i="32" s="1"/>
  <c r="M30" i="32"/>
  <c r="N30" i="32" s="1"/>
  <c r="O30" i="32" s="1"/>
  <c r="P30" i="32" s="1"/>
  <c r="F35" i="32"/>
  <c r="G35" i="32" s="1"/>
  <c r="C39" i="32"/>
  <c r="D39" i="32" s="1"/>
  <c r="L25" i="32"/>
  <c r="O34" i="32"/>
  <c r="P34" i="32" s="1"/>
  <c r="F37" i="32"/>
  <c r="G37" i="32" s="1"/>
  <c r="O38" i="32"/>
  <c r="P38" i="32" s="1"/>
  <c r="I39" i="32"/>
  <c r="J39" i="32" s="1"/>
  <c r="C40" i="32"/>
  <c r="D40" i="32" s="1"/>
  <c r="O40" i="32"/>
  <c r="P40" i="32" s="1"/>
  <c r="I41" i="32"/>
  <c r="J41" i="32" s="1"/>
  <c r="I34" i="32"/>
  <c r="J34" i="32" s="1"/>
  <c r="O36" i="32"/>
  <c r="P36" i="32" s="1"/>
  <c r="O39" i="32"/>
  <c r="P39" i="32" s="1"/>
  <c r="L34" i="32"/>
  <c r="M34" i="32" s="1"/>
  <c r="O37" i="32"/>
  <c r="P37" i="32" s="1"/>
  <c r="L35" i="32"/>
  <c r="M35" i="32" s="1"/>
  <c r="I36" i="32"/>
  <c r="J36" i="32" s="1"/>
  <c r="R37" i="32"/>
  <c r="S37" i="32" s="1"/>
  <c r="L27" i="32"/>
  <c r="L26" i="32"/>
  <c r="F34" i="32"/>
  <c r="G34" i="32" s="1"/>
  <c r="R34" i="32"/>
  <c r="S34" i="32" s="1"/>
  <c r="O35" i="32"/>
  <c r="P35" i="32" s="1"/>
  <c r="L36" i="32"/>
  <c r="M36" i="32" s="1"/>
  <c r="I37" i="32"/>
  <c r="J37" i="32" s="1"/>
  <c r="F38" i="32"/>
  <c r="G38" i="32" s="1"/>
  <c r="R38" i="32"/>
  <c r="S38" i="32" s="1"/>
  <c r="L39" i="32"/>
  <c r="M39" i="32" s="1"/>
  <c r="F40" i="32"/>
  <c r="G40" i="32" s="1"/>
  <c r="R40" i="32"/>
  <c r="S40" i="32" s="1"/>
  <c r="L41" i="32"/>
  <c r="M41" i="32" s="1"/>
  <c r="F36" i="32"/>
  <c r="G36" i="32" s="1"/>
  <c r="M28" i="32"/>
  <c r="N28" i="32" s="1"/>
  <c r="O28" i="32" s="1"/>
  <c r="P28" i="32" s="1"/>
  <c r="R35" i="32"/>
  <c r="S35" i="32" s="1"/>
  <c r="L37" i="32"/>
  <c r="M37" i="32" s="1"/>
  <c r="I40" i="32"/>
  <c r="J40" i="32" s="1"/>
  <c r="C41" i="32"/>
  <c r="D41" i="32" s="1"/>
  <c r="O41" i="32"/>
  <c r="P41" i="32" s="1"/>
  <c r="I35" i="32"/>
  <c r="J35" i="32" s="1"/>
  <c r="R36" i="32"/>
  <c r="S36" i="32" s="1"/>
  <c r="L38" i="32"/>
  <c r="M38" i="32" s="1"/>
  <c r="F39" i="32"/>
  <c r="G39" i="32" s="1"/>
  <c r="R39" i="32"/>
  <c r="S39" i="32" s="1"/>
  <c r="L40" i="32"/>
  <c r="M40" i="32" s="1"/>
  <c r="F41" i="32"/>
  <c r="G41" i="32" s="1"/>
  <c r="R41" i="32"/>
  <c r="S41" i="32" s="1"/>
  <c r="R41" i="31"/>
  <c r="F41" i="31"/>
  <c r="L40" i="31"/>
  <c r="R39" i="31"/>
  <c r="F39" i="31"/>
  <c r="L38" i="31"/>
  <c r="O37" i="31"/>
  <c r="R36" i="31"/>
  <c r="F36" i="31"/>
  <c r="I35" i="31"/>
  <c r="L34" i="31"/>
  <c r="O41" i="31"/>
  <c r="C41" i="31"/>
  <c r="I40" i="31"/>
  <c r="O39" i="31"/>
  <c r="C39" i="31"/>
  <c r="I38" i="31"/>
  <c r="L37" i="31"/>
  <c r="O36" i="31"/>
  <c r="R35" i="31"/>
  <c r="F35" i="31"/>
  <c r="I34" i="31"/>
  <c r="R40" i="31"/>
  <c r="F40" i="31"/>
  <c r="L39" i="31"/>
  <c r="R38" i="31"/>
  <c r="I37" i="31"/>
  <c r="O35" i="31"/>
  <c r="R34" i="31"/>
  <c r="L41" i="31"/>
  <c r="F38" i="31"/>
  <c r="L36" i="31"/>
  <c r="F34" i="31"/>
  <c r="I41" i="31"/>
  <c r="O40" i="31"/>
  <c r="C40" i="31"/>
  <c r="I39" i="31"/>
  <c r="O38" i="31"/>
  <c r="R37" i="31"/>
  <c r="F37" i="31"/>
  <c r="I36" i="31"/>
  <c r="L35" i="31"/>
  <c r="O34" i="31"/>
  <c r="D9" i="31"/>
  <c r="M25" i="31" s="1"/>
  <c r="L27" i="31"/>
  <c r="E9" i="31"/>
  <c r="M26" i="31" s="1"/>
  <c r="L30" i="30"/>
  <c r="L29" i="30"/>
  <c r="G8" i="30"/>
  <c r="C9" i="30" s="1"/>
  <c r="M25" i="30" s="1"/>
  <c r="E9" i="30" l="1"/>
  <c r="M27" i="30" s="1"/>
  <c r="L24" i="30"/>
  <c r="F9" i="30"/>
  <c r="M28" i="30" s="1"/>
  <c r="D9" i="30"/>
  <c r="M26" i="30" s="1"/>
  <c r="S41" i="30" l="1"/>
  <c r="T41" i="30" s="1"/>
  <c r="P41" i="30"/>
  <c r="Q41" i="30" s="1"/>
  <c r="M41" i="30"/>
  <c r="N41" i="30" s="1"/>
  <c r="J41" i="30"/>
  <c r="K41" i="30" s="1"/>
  <c r="G41" i="30"/>
  <c r="H41" i="30" s="1"/>
  <c r="D41" i="30"/>
  <c r="E41" i="30" s="1"/>
  <c r="P40" i="30"/>
  <c r="Q40" i="30" s="1"/>
  <c r="G40" i="30"/>
  <c r="H40" i="30" s="1"/>
  <c r="S40" i="30"/>
  <c r="T40" i="30" s="1"/>
  <c r="S39" i="30"/>
  <c r="T39" i="30" s="1"/>
  <c r="P39" i="30"/>
  <c r="Q39" i="30" s="1"/>
  <c r="M39" i="30"/>
  <c r="N39" i="30" s="1"/>
  <c r="J39" i="30"/>
  <c r="K39" i="30" s="1"/>
  <c r="G39" i="30"/>
  <c r="H39" i="30" s="1"/>
  <c r="P38" i="30"/>
  <c r="Q38" i="30" s="1"/>
  <c r="M38" i="30"/>
  <c r="N38" i="30" s="1"/>
  <c r="J38" i="30"/>
  <c r="K38" i="30" s="1"/>
  <c r="S38" i="30"/>
  <c r="T38" i="30" s="1"/>
  <c r="S37" i="30"/>
  <c r="T37" i="30" s="1"/>
  <c r="P37" i="30"/>
  <c r="Q37" i="30" s="1"/>
  <c r="M37" i="30"/>
  <c r="N37" i="30" s="1"/>
  <c r="J37" i="30"/>
  <c r="K37" i="30" s="1"/>
  <c r="G37" i="30"/>
  <c r="H37" i="30" s="1"/>
  <c r="J34" i="30"/>
  <c r="K34" i="30" s="1"/>
  <c r="M40" i="30"/>
  <c r="N40" i="30" s="1"/>
  <c r="D40" i="30"/>
  <c r="E40" i="30" s="1"/>
  <c r="S36" i="30"/>
  <c r="T36" i="30" s="1"/>
  <c r="P36" i="30"/>
  <c r="Q36" i="30" s="1"/>
  <c r="M36" i="30"/>
  <c r="N36" i="30" s="1"/>
  <c r="J36" i="30"/>
  <c r="K36" i="30" s="1"/>
  <c r="G36" i="30"/>
  <c r="H36" i="30" s="1"/>
  <c r="P34" i="30"/>
  <c r="Q34" i="30" s="1"/>
  <c r="G34" i="30"/>
  <c r="H34" i="30" s="1"/>
  <c r="S35" i="30"/>
  <c r="T35" i="30" s="1"/>
  <c r="P35" i="30"/>
  <c r="Q35" i="30" s="1"/>
  <c r="M35" i="30"/>
  <c r="N35" i="30" s="1"/>
  <c r="J35" i="30"/>
  <c r="K35" i="30" s="1"/>
  <c r="G35" i="30"/>
  <c r="H35" i="30" s="1"/>
  <c r="S34" i="30"/>
  <c r="T34" i="30" s="1"/>
  <c r="M34" i="30"/>
  <c r="N34" i="30" s="1"/>
  <c r="J40" i="30"/>
  <c r="K40" i="30" s="1"/>
  <c r="G38" i="30"/>
  <c r="H38" i="30" s="1"/>
  <c r="M30" i="30"/>
  <c r="N30" i="30" s="1"/>
  <c r="O30" i="30" s="1"/>
  <c r="P30" i="30" s="1"/>
  <c r="M29" i="30"/>
  <c r="N29" i="30" s="1"/>
  <c r="O29" i="30" s="1"/>
  <c r="P29" i="30" s="1"/>
  <c r="O28" i="30"/>
</calcChain>
</file>

<file path=xl/comments1.xml><?xml version="1.0" encoding="utf-8"?>
<comments xmlns="http://schemas.openxmlformats.org/spreadsheetml/2006/main">
  <authors>
    <author>Рон</author>
  </authors>
  <commentList>
    <comment ref="K6" authorId="0" shapeId="0">
      <text>
        <r>
          <rPr>
            <sz val="9"/>
            <color indexed="81"/>
            <rFont val="Tahoma"/>
            <family val="2"/>
            <charset val="204"/>
          </rPr>
          <t>Вставьте в это окно соответствующее значение ОП450 для калибранта К0</t>
        </r>
      </text>
    </comment>
    <comment ref="L6" authorId="0" shapeId="0">
      <text>
        <r>
          <rPr>
            <sz val="9"/>
            <color indexed="81"/>
            <rFont val="Tahoma"/>
            <family val="2"/>
            <charset val="204"/>
          </rPr>
          <t>Вставьте в это окно соответствующее значение ОП450 для калибранта К0</t>
        </r>
      </text>
    </comment>
    <comment ref="K7" authorId="0" shapeId="0">
      <text>
        <r>
          <rPr>
            <sz val="9"/>
            <color indexed="81"/>
            <rFont val="Tahoma"/>
            <family val="2"/>
            <charset val="204"/>
          </rPr>
          <t>Вставьте в это окно соответствующее значение ОП450 для калибранта К1</t>
        </r>
      </text>
    </comment>
    <comment ref="L7" authorId="0" shapeId="0">
      <text>
        <r>
          <rPr>
            <sz val="9"/>
            <color indexed="81"/>
            <rFont val="Tahoma"/>
            <family val="2"/>
            <charset val="204"/>
          </rPr>
          <t>Вставьте в это окно соответствующее значение ОП450 для калибранта К1</t>
        </r>
      </text>
    </comment>
    <comment ref="K8" authorId="0" shapeId="0">
      <text>
        <r>
          <rPr>
            <sz val="9"/>
            <color indexed="81"/>
            <rFont val="Tahoma"/>
            <family val="2"/>
            <charset val="204"/>
          </rPr>
          <t>Вставьте в это окно соответствующее значение ОП450 для калибранта К2</t>
        </r>
      </text>
    </comment>
    <comment ref="L8" authorId="0" shapeId="0">
      <text>
        <r>
          <rPr>
            <sz val="9"/>
            <color indexed="81"/>
            <rFont val="Tahoma"/>
            <family val="2"/>
            <charset val="204"/>
          </rPr>
          <t>Вставьте в это окно соответствующее значение ОП450 для калибранта К2</t>
        </r>
      </text>
    </comment>
    <comment ref="K9" authorId="0" shapeId="0">
      <text>
        <r>
          <rPr>
            <sz val="9"/>
            <color indexed="81"/>
            <rFont val="Tahoma"/>
            <family val="2"/>
            <charset val="204"/>
          </rPr>
          <t xml:space="preserve">Вставьте в это окно соответствующее значение ОП450 для калибранта К3
</t>
        </r>
      </text>
    </comment>
    <comment ref="L9" authorId="0" shapeId="0">
      <text>
        <r>
          <rPr>
            <sz val="9"/>
            <color indexed="81"/>
            <rFont val="Tahoma"/>
            <family val="2"/>
            <charset val="204"/>
          </rPr>
          <t>Вставьте в это окно соответствующее значение ОП450 для калибранта К3</t>
        </r>
      </text>
    </comment>
    <comment ref="K10" authorId="0" shapeId="0">
      <text>
        <r>
          <rPr>
            <sz val="9"/>
            <color indexed="81"/>
            <rFont val="Tahoma"/>
            <family val="2"/>
            <charset val="204"/>
          </rPr>
          <t>Вставьте в это окно первое значение ОП450 для образца №1</t>
        </r>
      </text>
    </comment>
    <comment ref="L10" authorId="0" shapeId="0">
      <text>
        <r>
          <rPr>
            <sz val="9"/>
            <color indexed="81"/>
            <rFont val="Tahoma"/>
            <family val="2"/>
            <charset val="204"/>
          </rPr>
          <t>Вставьте в это окно второе значение ОП450 для образца №1</t>
        </r>
      </text>
    </comment>
    <comment ref="K11" authorId="0" shapeId="0">
      <text>
        <r>
          <rPr>
            <sz val="9"/>
            <color indexed="81"/>
            <rFont val="Tahoma"/>
            <family val="2"/>
            <charset val="204"/>
          </rPr>
          <t>Вставьте в это окно первое значение ОП450 для образца №2</t>
        </r>
      </text>
    </comment>
    <comment ref="L11" authorId="0" shapeId="0">
      <text>
        <r>
          <rPr>
            <sz val="9"/>
            <color indexed="81"/>
            <rFont val="Tahoma"/>
            <family val="2"/>
            <charset val="204"/>
          </rPr>
          <t>Вставьте в это окно второе значение ОП450 для образца №2</t>
        </r>
      </text>
    </comment>
    <comment ref="K12" authorId="0" shapeId="0">
      <text>
        <r>
          <rPr>
            <sz val="9"/>
            <color indexed="81"/>
            <rFont val="Tahoma"/>
            <family val="2"/>
            <charset val="204"/>
          </rPr>
          <t>Вставьте в это окно первое значение ОП450 для образца №3</t>
        </r>
      </text>
    </comment>
    <comment ref="L12" authorId="0" shapeId="0">
      <text>
        <r>
          <rPr>
            <sz val="9"/>
            <color indexed="81"/>
            <rFont val="Tahoma"/>
            <family val="2"/>
            <charset val="204"/>
          </rPr>
          <t xml:space="preserve">Вставьте в это окно второе значение ОП450 для образца №3
</t>
        </r>
      </text>
    </comment>
    <comment ref="L19" authorId="0" shapeId="0">
      <text>
        <r>
          <rPr>
            <sz val="9"/>
            <color indexed="81"/>
            <rFont val="Tahoma"/>
            <family val="2"/>
            <charset val="204"/>
          </rPr>
          <t xml:space="preserve">Вставьте в это окно коэффициент 1 из формулы, описывающей калибровочную прямую
</t>
        </r>
      </text>
    </comment>
    <comment ref="N19" authorId="0" shapeId="0">
      <text>
        <r>
          <rPr>
            <sz val="9"/>
            <color indexed="81"/>
            <rFont val="Tahoma"/>
            <family val="2"/>
            <charset val="204"/>
          </rPr>
          <t xml:space="preserve">Вставьте в это окно коэффициент 2 из формулы, описывающей калибровочную прямую
</t>
        </r>
      </text>
    </comment>
  </commentList>
</comments>
</file>

<file path=xl/comments2.xml><?xml version="1.0" encoding="utf-8"?>
<comments xmlns="http://schemas.openxmlformats.org/spreadsheetml/2006/main">
  <authors>
    <author>Рон</author>
  </authors>
  <commentList>
    <comment ref="K6" authorId="0" shapeId="0">
      <text>
        <r>
          <rPr>
            <sz val="9"/>
            <color indexed="81"/>
            <rFont val="Tahoma"/>
            <family val="2"/>
            <charset val="204"/>
          </rPr>
          <t>Вставьте в это окно соответствующее значение ОП450 для калибранта К0</t>
        </r>
      </text>
    </comment>
    <comment ref="L6" authorId="0" shapeId="0">
      <text>
        <r>
          <rPr>
            <sz val="9"/>
            <color indexed="81"/>
            <rFont val="Tahoma"/>
            <family val="2"/>
            <charset val="204"/>
          </rPr>
          <t>Вставьте в это окно соответствующее значение ОП450 для калибранта К0</t>
        </r>
      </text>
    </comment>
    <comment ref="K7" authorId="0" shapeId="0">
      <text>
        <r>
          <rPr>
            <sz val="9"/>
            <color indexed="81"/>
            <rFont val="Tahoma"/>
            <family val="2"/>
            <charset val="204"/>
          </rPr>
          <t>Вставьте в это окно соответствующее значение ОП450 для калибранта К1</t>
        </r>
      </text>
    </comment>
    <comment ref="L7" authorId="0" shapeId="0">
      <text>
        <r>
          <rPr>
            <sz val="9"/>
            <color indexed="81"/>
            <rFont val="Tahoma"/>
            <family val="2"/>
            <charset val="204"/>
          </rPr>
          <t>Вставьте в это окно соответствующее значение ОП450 для калибранта К1</t>
        </r>
      </text>
    </comment>
    <comment ref="K8" authorId="0" shapeId="0">
      <text>
        <r>
          <rPr>
            <sz val="9"/>
            <color indexed="81"/>
            <rFont val="Tahoma"/>
            <family val="2"/>
            <charset val="204"/>
          </rPr>
          <t>Вставьте в это окно соответствующее значение ОП450 для калибранта К2</t>
        </r>
      </text>
    </comment>
    <comment ref="L8" authorId="0" shapeId="0">
      <text>
        <r>
          <rPr>
            <sz val="9"/>
            <color indexed="81"/>
            <rFont val="Tahoma"/>
            <family val="2"/>
            <charset val="204"/>
          </rPr>
          <t>Вставьте в это окно соответствующее значение ОП450 для калибранта К2</t>
        </r>
      </text>
    </comment>
    <comment ref="K9" authorId="0" shapeId="0">
      <text>
        <r>
          <rPr>
            <sz val="9"/>
            <color indexed="81"/>
            <rFont val="Tahoma"/>
            <family val="2"/>
            <charset val="204"/>
          </rPr>
          <t xml:space="preserve">Вставьте в это окно соответствующее значение ОП450 для калибранта К3
</t>
        </r>
      </text>
    </comment>
    <comment ref="L9" authorId="0" shapeId="0">
      <text>
        <r>
          <rPr>
            <sz val="9"/>
            <color indexed="81"/>
            <rFont val="Tahoma"/>
            <family val="2"/>
            <charset val="204"/>
          </rPr>
          <t>Вставьте в это окно соответствующее значение ОП450 для калибранта К3</t>
        </r>
      </text>
    </comment>
    <comment ref="K10" authorId="0" shapeId="0">
      <text>
        <r>
          <rPr>
            <sz val="9"/>
            <color indexed="81"/>
            <rFont val="Tahoma"/>
            <family val="2"/>
            <charset val="204"/>
          </rPr>
          <t>Вставьте в это окно первое значение ОП450 для образца №1</t>
        </r>
      </text>
    </comment>
    <comment ref="L10" authorId="0" shapeId="0">
      <text>
        <r>
          <rPr>
            <sz val="9"/>
            <color indexed="81"/>
            <rFont val="Tahoma"/>
            <family val="2"/>
            <charset val="204"/>
          </rPr>
          <t>Вставьте в это окно второе значение ОП450 для образца №1</t>
        </r>
      </text>
    </comment>
    <comment ref="K11" authorId="0" shapeId="0">
      <text>
        <r>
          <rPr>
            <sz val="9"/>
            <color indexed="81"/>
            <rFont val="Tahoma"/>
            <family val="2"/>
            <charset val="204"/>
          </rPr>
          <t>Вставьте в это окно первое значение ОП450 для образца №2</t>
        </r>
      </text>
    </comment>
    <comment ref="L11" authorId="0" shapeId="0">
      <text>
        <r>
          <rPr>
            <sz val="9"/>
            <color indexed="81"/>
            <rFont val="Tahoma"/>
            <family val="2"/>
            <charset val="204"/>
          </rPr>
          <t>Вставьте в это окно второе значение ОП450 для образца №2</t>
        </r>
      </text>
    </comment>
    <comment ref="K12" authorId="0" shapeId="0">
      <text>
        <r>
          <rPr>
            <sz val="9"/>
            <color indexed="81"/>
            <rFont val="Tahoma"/>
            <family val="2"/>
            <charset val="204"/>
          </rPr>
          <t>Вставьте в это окно первое значение ОП450 для образца №3</t>
        </r>
      </text>
    </comment>
    <comment ref="L12" authorId="0" shapeId="0">
      <text>
        <r>
          <rPr>
            <sz val="9"/>
            <color indexed="81"/>
            <rFont val="Tahoma"/>
            <family val="2"/>
            <charset val="204"/>
          </rPr>
          <t xml:space="preserve">Вставьте в это окно второе значение ОП450 для образца №3
</t>
        </r>
      </text>
    </comment>
    <comment ref="L19" authorId="0" shapeId="0">
      <text>
        <r>
          <rPr>
            <sz val="9"/>
            <color indexed="81"/>
            <rFont val="Tahoma"/>
            <family val="2"/>
            <charset val="204"/>
          </rPr>
          <t xml:space="preserve">Вставьте в это окно коэффициент 1 из формулы, описывающей калибровочную прямую
</t>
        </r>
      </text>
    </comment>
    <comment ref="N19" authorId="0" shapeId="0">
      <text>
        <r>
          <rPr>
            <sz val="9"/>
            <color indexed="81"/>
            <rFont val="Tahoma"/>
            <family val="2"/>
            <charset val="204"/>
          </rPr>
          <t xml:space="preserve">Вставьте в это окно коэффициент 2 из формулы, описывающей калибровочную прямую
</t>
        </r>
      </text>
    </comment>
  </commentList>
</comments>
</file>

<file path=xl/comments3.xml><?xml version="1.0" encoding="utf-8"?>
<comments xmlns="http://schemas.openxmlformats.org/spreadsheetml/2006/main">
  <authors>
    <author>Рон</author>
    <author>Oksanich Alexey</author>
  </authors>
  <commentList>
    <comment ref="K6" authorId="0" shapeId="0">
      <text>
        <r>
          <rPr>
            <sz val="9"/>
            <color indexed="81"/>
            <rFont val="Tahoma"/>
            <family val="2"/>
            <charset val="204"/>
          </rPr>
          <t>Вставьте в это окно соответствующее значение ОП450 для калибранта К0</t>
        </r>
      </text>
    </comment>
    <comment ref="L6" authorId="0" shapeId="0">
      <text>
        <r>
          <rPr>
            <sz val="9"/>
            <color indexed="81"/>
            <rFont val="Tahoma"/>
            <family val="2"/>
            <charset val="204"/>
          </rPr>
          <t>Вставьте в это окно соответствующее значение ОП450 для калибранта К0</t>
        </r>
      </text>
    </comment>
    <comment ref="K7" authorId="0" shapeId="0">
      <text>
        <r>
          <rPr>
            <sz val="9"/>
            <color indexed="81"/>
            <rFont val="Tahoma"/>
            <family val="2"/>
            <charset val="204"/>
          </rPr>
          <t>Вставьте в это окно соответствующее значение ОП450 для калибранта К1</t>
        </r>
      </text>
    </comment>
    <comment ref="L7" authorId="0" shapeId="0">
      <text>
        <r>
          <rPr>
            <sz val="9"/>
            <color indexed="81"/>
            <rFont val="Tahoma"/>
            <family val="2"/>
            <charset val="204"/>
          </rPr>
          <t>Вставьте в это окно соответствующее значение ОП450 для калибранта К1</t>
        </r>
      </text>
    </comment>
    <comment ref="K8" authorId="0" shapeId="0">
      <text>
        <r>
          <rPr>
            <sz val="9"/>
            <color indexed="81"/>
            <rFont val="Tahoma"/>
            <family val="2"/>
            <charset val="204"/>
          </rPr>
          <t>Вставьте в это окно соответствующее значение ОП450 для калибранта К2</t>
        </r>
      </text>
    </comment>
    <comment ref="L8" authorId="0" shapeId="0">
      <text>
        <r>
          <rPr>
            <sz val="9"/>
            <color indexed="81"/>
            <rFont val="Tahoma"/>
            <family val="2"/>
            <charset val="204"/>
          </rPr>
          <t>Вставьте в это окно соответствующее значение ОП450 для калибранта К2</t>
        </r>
      </text>
    </comment>
    <comment ref="K9" authorId="0" shapeId="0">
      <text>
        <r>
          <rPr>
            <sz val="9"/>
            <color indexed="81"/>
            <rFont val="Tahoma"/>
            <family val="2"/>
            <charset val="204"/>
          </rPr>
          <t xml:space="preserve">Вставьте в это окно соответствующее значение ОП450 для калибранта К3
</t>
        </r>
      </text>
    </comment>
    <comment ref="L9" authorId="0" shapeId="0">
      <text>
        <r>
          <rPr>
            <sz val="9"/>
            <color indexed="81"/>
            <rFont val="Tahoma"/>
            <family val="2"/>
            <charset val="204"/>
          </rPr>
          <t>Вставьте в это окно соответствующее значение ОП450 для калибранта К3</t>
        </r>
      </text>
    </comment>
    <comment ref="K10" authorId="0" shapeId="0">
      <text>
        <r>
          <rPr>
            <sz val="9"/>
            <color indexed="81"/>
            <rFont val="Tahoma"/>
            <family val="2"/>
            <charset val="204"/>
          </rPr>
          <t>Вставьте в это окно соответствующее значение ОП450 для калибранта К4</t>
        </r>
      </text>
    </comment>
    <comment ref="L10" authorId="0" shapeId="0">
      <text>
        <r>
          <rPr>
            <sz val="9"/>
            <color indexed="81"/>
            <rFont val="Tahoma"/>
            <family val="2"/>
            <charset val="204"/>
          </rPr>
          <t>Вставьте в это окно соответствующее значение ОП450 для калибранта К4</t>
        </r>
      </text>
    </comment>
    <comment ref="K11" authorId="0" shapeId="0">
      <text>
        <r>
          <rPr>
            <sz val="9"/>
            <color indexed="81"/>
            <rFont val="Tahoma"/>
            <family val="2"/>
            <charset val="204"/>
          </rPr>
          <t>Вставьте в это окно первое значение ОП450 для образца №1</t>
        </r>
      </text>
    </comment>
    <comment ref="L11" authorId="0" shapeId="0">
      <text>
        <r>
          <rPr>
            <sz val="9"/>
            <color indexed="81"/>
            <rFont val="Tahoma"/>
            <family val="2"/>
            <charset val="204"/>
          </rPr>
          <t>Вставьте в это окно второе значение ОП450 для образца №1</t>
        </r>
      </text>
    </comment>
    <comment ref="K12" authorId="0" shapeId="0">
      <text>
        <r>
          <rPr>
            <sz val="9"/>
            <color indexed="81"/>
            <rFont val="Tahoma"/>
            <family val="2"/>
            <charset val="204"/>
          </rPr>
          <t>Вставьте в это окно первое значение ОП450 для образца №2</t>
        </r>
      </text>
    </comment>
    <comment ref="L12" authorId="0" shapeId="0">
      <text>
        <r>
          <rPr>
            <sz val="9"/>
            <color indexed="81"/>
            <rFont val="Tahoma"/>
            <family val="2"/>
            <charset val="204"/>
          </rPr>
          <t>Вставьте в это окно второе значение ОП450 для образца №2</t>
        </r>
      </text>
    </comment>
    <comment ref="L19" authorId="0" shapeId="0">
      <text>
        <r>
          <rPr>
            <sz val="9"/>
            <color indexed="81"/>
            <rFont val="Tahoma"/>
            <family val="2"/>
            <charset val="204"/>
          </rPr>
          <t>Вставьте в это окно коэффициент 1 из формулы, описывающей калибровочную прямую
(см. в правом верхнем углу  на графике слева)</t>
        </r>
      </text>
    </comment>
    <comment ref="N19" authorId="0" shapeId="0">
      <text>
        <r>
          <rPr>
            <sz val="9"/>
            <color indexed="81"/>
            <rFont val="Tahoma"/>
            <family val="2"/>
            <charset val="204"/>
          </rPr>
          <t>Вставьте в это окно коэффициент 2 из формулы, описывающей калибровочную прямую
(см. в правом верхнем углу  на графике слева)</t>
        </r>
      </text>
    </comment>
    <comment ref="V21" authorId="1" shapeId="0">
      <text>
        <r>
          <rPr>
            <b/>
            <sz val="9"/>
            <color indexed="81"/>
            <rFont val="Tahoma"/>
            <family val="2"/>
            <charset val="204"/>
          </rPr>
          <t>Oksanich Alexey:</t>
        </r>
        <r>
          <rPr>
            <sz val="9"/>
            <color indexed="81"/>
            <rFont val="Tahoma"/>
            <family val="2"/>
            <charset val="204"/>
          </rPr>
          <t xml:space="preserve">
Вставьте в ячейку коэффициент разбавления пробы:
10 (молоко), 20 (яйцо и мясо)</t>
        </r>
      </text>
    </comment>
    <comment ref="C40" authorId="0" shapeId="0">
      <text>
        <r>
          <rPr>
            <sz val="9"/>
            <color indexed="81"/>
            <rFont val="Tahoma"/>
            <family val="2"/>
            <charset val="204"/>
          </rPr>
          <t>Вставьте в это окно первое значение ОП450 для образца №1</t>
        </r>
      </text>
    </comment>
    <comment ref="C41" authorId="0" shapeId="0">
      <text>
        <r>
          <rPr>
            <sz val="9"/>
            <color indexed="81"/>
            <rFont val="Tahoma"/>
            <family val="2"/>
            <charset val="204"/>
          </rPr>
          <t>Вставьте в это окно первое значение ОП450 для образца №2</t>
        </r>
      </text>
    </comment>
  </commentList>
</comments>
</file>

<file path=xl/comments4.xml><?xml version="1.0" encoding="utf-8"?>
<comments xmlns="http://schemas.openxmlformats.org/spreadsheetml/2006/main">
  <authors>
    <author>Рон</author>
    <author>Oksanich Alexey</author>
  </authors>
  <commentList>
    <comment ref="K6" authorId="0" shapeId="0">
      <text>
        <r>
          <rPr>
            <sz val="9"/>
            <color indexed="81"/>
            <rFont val="Tahoma"/>
            <family val="2"/>
            <charset val="204"/>
          </rPr>
          <t>Вставьте в это окно соответствующее значение ОП450 для калибранта К0</t>
        </r>
      </text>
    </comment>
    <comment ref="L6" authorId="0" shapeId="0">
      <text>
        <r>
          <rPr>
            <sz val="9"/>
            <color indexed="81"/>
            <rFont val="Tahoma"/>
            <family val="2"/>
            <charset val="204"/>
          </rPr>
          <t>Вставьте в это окно соответствующее значение ОП450 для калибранта К0</t>
        </r>
      </text>
    </comment>
    <comment ref="K7" authorId="0" shapeId="0">
      <text>
        <r>
          <rPr>
            <sz val="9"/>
            <color indexed="81"/>
            <rFont val="Tahoma"/>
            <family val="2"/>
            <charset val="204"/>
          </rPr>
          <t>Вставьте в это окно соответствующее значение ОП450 для калибранта К1</t>
        </r>
      </text>
    </comment>
    <comment ref="L7" authorId="0" shapeId="0">
      <text>
        <r>
          <rPr>
            <sz val="9"/>
            <color indexed="81"/>
            <rFont val="Tahoma"/>
            <family val="2"/>
            <charset val="204"/>
          </rPr>
          <t>Вставьте в это окно соответствующее значение ОП450 для калибранта К1</t>
        </r>
      </text>
    </comment>
    <comment ref="K8" authorId="0" shapeId="0">
      <text>
        <r>
          <rPr>
            <sz val="9"/>
            <color indexed="81"/>
            <rFont val="Tahoma"/>
            <family val="2"/>
            <charset val="204"/>
          </rPr>
          <t>Вставьте в это окно соответствующее значение ОП450 для калибранта К2</t>
        </r>
      </text>
    </comment>
    <comment ref="L8" authorId="0" shapeId="0">
      <text>
        <r>
          <rPr>
            <sz val="9"/>
            <color indexed="81"/>
            <rFont val="Tahoma"/>
            <family val="2"/>
            <charset val="204"/>
          </rPr>
          <t>Вставьте в это окно соответствующее значение ОП450 для калибранта К2</t>
        </r>
      </text>
    </comment>
    <comment ref="K9" authorId="0" shapeId="0">
      <text>
        <r>
          <rPr>
            <sz val="9"/>
            <color indexed="81"/>
            <rFont val="Tahoma"/>
            <family val="2"/>
            <charset val="204"/>
          </rPr>
          <t xml:space="preserve">Вставьте в это окно соответствующее значение ОП450 для калибранта К3
</t>
        </r>
      </text>
    </comment>
    <comment ref="L9" authorId="0" shapeId="0">
      <text>
        <r>
          <rPr>
            <sz val="9"/>
            <color indexed="81"/>
            <rFont val="Tahoma"/>
            <family val="2"/>
            <charset val="204"/>
          </rPr>
          <t>Вставьте в это окно соответствующее значение ОП450 для калибранта К3</t>
        </r>
      </text>
    </comment>
    <comment ref="K10" authorId="0" shapeId="0">
      <text>
        <r>
          <rPr>
            <sz val="9"/>
            <color indexed="81"/>
            <rFont val="Tahoma"/>
            <family val="2"/>
            <charset val="204"/>
          </rPr>
          <t>Вставьте в это окно соответствующее значение ОП450 для калибранта К4</t>
        </r>
      </text>
    </comment>
    <comment ref="L10" authorId="0" shapeId="0">
      <text>
        <r>
          <rPr>
            <sz val="9"/>
            <color indexed="81"/>
            <rFont val="Tahoma"/>
            <family val="2"/>
            <charset val="204"/>
          </rPr>
          <t>Вставьте в это окно соответствующее значение ОП450 для калибранта К4</t>
        </r>
      </text>
    </comment>
    <comment ref="K11" authorId="0" shapeId="0">
      <text>
        <r>
          <rPr>
            <sz val="9"/>
            <color indexed="81"/>
            <rFont val="Tahoma"/>
            <family val="2"/>
            <charset val="204"/>
          </rPr>
          <t>Вставьте в это окно первое значение ОП450 для образца №1</t>
        </r>
      </text>
    </comment>
    <comment ref="L11" authorId="0" shapeId="0">
      <text>
        <r>
          <rPr>
            <sz val="9"/>
            <color indexed="81"/>
            <rFont val="Tahoma"/>
            <family val="2"/>
            <charset val="204"/>
          </rPr>
          <t>Вставьте в это окно второе значение ОП450 для образца №1</t>
        </r>
      </text>
    </comment>
    <comment ref="K12" authorId="0" shapeId="0">
      <text>
        <r>
          <rPr>
            <sz val="9"/>
            <color indexed="81"/>
            <rFont val="Tahoma"/>
            <family val="2"/>
            <charset val="204"/>
          </rPr>
          <t>Вставьте в это окно первое значение ОП450 для образца №2</t>
        </r>
      </text>
    </comment>
    <comment ref="L12" authorId="0" shapeId="0">
      <text>
        <r>
          <rPr>
            <sz val="9"/>
            <color indexed="81"/>
            <rFont val="Tahoma"/>
            <family val="2"/>
            <charset val="204"/>
          </rPr>
          <t>Вставьте в это окно второе значение ОП450 для образца №2</t>
        </r>
      </text>
    </comment>
    <comment ref="L19" authorId="0" shapeId="0">
      <text>
        <r>
          <rPr>
            <sz val="9"/>
            <color indexed="81"/>
            <rFont val="Tahoma"/>
            <family val="2"/>
            <charset val="204"/>
          </rPr>
          <t>Вставьте в это окно коэффициент 1 из формулы, описывающей калибровочную прямую
(см. в правом верхнем углу  на графике слева)</t>
        </r>
      </text>
    </comment>
    <comment ref="N19" authorId="0" shapeId="0">
      <text>
        <r>
          <rPr>
            <sz val="9"/>
            <color indexed="81"/>
            <rFont val="Tahoma"/>
            <family val="2"/>
            <charset val="204"/>
          </rPr>
          <t>Вставьте в это окно коэффициент 2 из формулы, описывающей калибровочную прямую
(см. в правом верхнем углу  на графике слева)</t>
        </r>
      </text>
    </comment>
    <comment ref="V21" authorId="1" shapeId="0">
      <text>
        <r>
          <rPr>
            <b/>
            <sz val="9"/>
            <color indexed="81"/>
            <rFont val="Tahoma"/>
            <family val="2"/>
            <charset val="204"/>
          </rPr>
          <t>Oksanich Alexey:</t>
        </r>
        <r>
          <rPr>
            <sz val="9"/>
            <color indexed="81"/>
            <rFont val="Tahoma"/>
            <family val="2"/>
            <charset val="204"/>
          </rPr>
          <t xml:space="preserve">
Вставьте в ячейку коэффициент разбавления пробы:
10 (молоко и мясо)</t>
        </r>
      </text>
    </comment>
    <comment ref="C40" authorId="0" shapeId="0">
      <text>
        <r>
          <rPr>
            <sz val="9"/>
            <color indexed="81"/>
            <rFont val="Tahoma"/>
            <family val="2"/>
            <charset val="204"/>
          </rPr>
          <t>Вставьте в это окно первое значение ОП450 для образца №1</t>
        </r>
      </text>
    </comment>
    <comment ref="C41" authorId="0" shapeId="0">
      <text>
        <r>
          <rPr>
            <sz val="9"/>
            <color indexed="81"/>
            <rFont val="Tahoma"/>
            <family val="2"/>
            <charset val="204"/>
          </rPr>
          <t>Вставьте в это окно первое значение ОП450 для образца №2</t>
        </r>
      </text>
    </comment>
  </commentList>
</comments>
</file>

<file path=xl/comments5.xml><?xml version="1.0" encoding="utf-8"?>
<comments xmlns="http://schemas.openxmlformats.org/spreadsheetml/2006/main">
  <authors>
    <author>Рон</author>
    <author>Oksanich Alexey</author>
  </authors>
  <commentList>
    <comment ref="K6" authorId="0" shapeId="0">
      <text>
        <r>
          <rPr>
            <sz val="9"/>
            <color indexed="81"/>
            <rFont val="Tahoma"/>
            <family val="2"/>
            <charset val="204"/>
          </rPr>
          <t>Вставьте в это окно соответствующее значение ОП450 для калибранта К0</t>
        </r>
      </text>
    </comment>
    <comment ref="L6" authorId="0" shapeId="0">
      <text>
        <r>
          <rPr>
            <sz val="9"/>
            <color indexed="81"/>
            <rFont val="Tahoma"/>
            <family val="2"/>
            <charset val="204"/>
          </rPr>
          <t>Вставьте в это окно соответствующее значение ОП450 для калибранта К0</t>
        </r>
      </text>
    </comment>
    <comment ref="K7" authorId="0" shapeId="0">
      <text>
        <r>
          <rPr>
            <sz val="9"/>
            <color indexed="81"/>
            <rFont val="Tahoma"/>
            <family val="2"/>
            <charset val="204"/>
          </rPr>
          <t>Вставьте в это окно соответствующее значение ОП450 для калибранта К1</t>
        </r>
      </text>
    </comment>
    <comment ref="L7" authorId="0" shapeId="0">
      <text>
        <r>
          <rPr>
            <sz val="9"/>
            <color indexed="81"/>
            <rFont val="Tahoma"/>
            <family val="2"/>
            <charset val="204"/>
          </rPr>
          <t>Вставьте в это окно соответствующее значение ОП450 для калибранта К1</t>
        </r>
      </text>
    </comment>
    <comment ref="K8" authorId="0" shapeId="0">
      <text>
        <r>
          <rPr>
            <sz val="9"/>
            <color indexed="81"/>
            <rFont val="Tahoma"/>
            <family val="2"/>
            <charset val="204"/>
          </rPr>
          <t>Вставьте в это окно соответствующее значение ОП450 для калибранта К2</t>
        </r>
      </text>
    </comment>
    <comment ref="L8" authorId="0" shapeId="0">
      <text>
        <r>
          <rPr>
            <sz val="9"/>
            <color indexed="81"/>
            <rFont val="Tahoma"/>
            <family val="2"/>
            <charset val="204"/>
          </rPr>
          <t>Вставьте в это окно соответствующее значение ОП450 для калибранта К2</t>
        </r>
      </text>
    </comment>
    <comment ref="K9" authorId="0" shapeId="0">
      <text>
        <r>
          <rPr>
            <sz val="9"/>
            <color indexed="81"/>
            <rFont val="Tahoma"/>
            <family val="2"/>
            <charset val="204"/>
          </rPr>
          <t xml:space="preserve">Вставьте в это окно соответствующее значение ОП450 для калибранта К3
</t>
        </r>
      </text>
    </comment>
    <comment ref="L9" authorId="0" shapeId="0">
      <text>
        <r>
          <rPr>
            <sz val="9"/>
            <color indexed="81"/>
            <rFont val="Tahoma"/>
            <family val="2"/>
            <charset val="204"/>
          </rPr>
          <t>Вставьте в это окно соответствующее значение ОП450 для калибранта К3</t>
        </r>
      </text>
    </comment>
    <comment ref="K10" authorId="0" shapeId="0">
      <text>
        <r>
          <rPr>
            <sz val="9"/>
            <color indexed="81"/>
            <rFont val="Tahoma"/>
            <family val="2"/>
            <charset val="204"/>
          </rPr>
          <t>Вставьте в это окно соответствующее значение ОП450 для калибранта К4</t>
        </r>
      </text>
    </comment>
    <comment ref="L10" authorId="0" shapeId="0">
      <text>
        <r>
          <rPr>
            <sz val="9"/>
            <color indexed="81"/>
            <rFont val="Tahoma"/>
            <family val="2"/>
            <charset val="204"/>
          </rPr>
          <t>Вставьте в это окно соответствующее значение ОП450 для калибранта К4</t>
        </r>
      </text>
    </comment>
    <comment ref="K11" authorId="0" shapeId="0">
      <text>
        <r>
          <rPr>
            <sz val="9"/>
            <color indexed="81"/>
            <rFont val="Tahoma"/>
            <family val="2"/>
            <charset val="204"/>
          </rPr>
          <t>Вставьте в это окно первое значение ОП450 для образца №1</t>
        </r>
      </text>
    </comment>
    <comment ref="L11" authorId="0" shapeId="0">
      <text>
        <r>
          <rPr>
            <sz val="9"/>
            <color indexed="81"/>
            <rFont val="Tahoma"/>
            <family val="2"/>
            <charset val="204"/>
          </rPr>
          <t>Вставьте в это окно второе значение ОП450 для образца №1</t>
        </r>
      </text>
    </comment>
    <comment ref="K12" authorId="0" shapeId="0">
      <text>
        <r>
          <rPr>
            <sz val="9"/>
            <color indexed="81"/>
            <rFont val="Tahoma"/>
            <family val="2"/>
            <charset val="204"/>
          </rPr>
          <t>Вставьте в это окно первое значение ОП450 для образца №2</t>
        </r>
      </text>
    </comment>
    <comment ref="L12" authorId="0" shapeId="0">
      <text>
        <r>
          <rPr>
            <sz val="9"/>
            <color indexed="81"/>
            <rFont val="Tahoma"/>
            <family val="2"/>
            <charset val="204"/>
          </rPr>
          <t>Вставьте в это окно второе значение ОП450 для образца №2</t>
        </r>
      </text>
    </comment>
    <comment ref="L19" authorId="0" shapeId="0">
      <text>
        <r>
          <rPr>
            <sz val="9"/>
            <color indexed="81"/>
            <rFont val="Tahoma"/>
            <family val="2"/>
            <charset val="204"/>
          </rPr>
          <t>Вставьте в это окно коэффициент 1 из формулы, описывающей калибровочную прямую
(см. в правом верхнем углу  на графике слева)</t>
        </r>
      </text>
    </comment>
    <comment ref="N19" authorId="0" shapeId="0">
      <text>
        <r>
          <rPr>
            <sz val="9"/>
            <color indexed="81"/>
            <rFont val="Tahoma"/>
            <family val="2"/>
            <charset val="204"/>
          </rPr>
          <t>Вставьте в это окно коэффициент 2 из формулы, описывающей калибровочную прямую
(см. в правом верхнем углу  на графике слева)</t>
        </r>
      </text>
    </comment>
    <comment ref="V21" authorId="1" shapeId="0">
      <text>
        <r>
          <rPr>
            <b/>
            <sz val="9"/>
            <color indexed="81"/>
            <rFont val="Tahoma"/>
            <family val="2"/>
            <charset val="204"/>
          </rPr>
          <t>Oksanich Alexey:</t>
        </r>
        <r>
          <rPr>
            <sz val="9"/>
            <color indexed="81"/>
            <rFont val="Tahoma"/>
            <family val="2"/>
            <charset val="204"/>
          </rPr>
          <t xml:space="preserve">
Вставьте в ячейку коэффициент разбавления пробы:
3 (молоко и яйцо), 5 (мясо)</t>
        </r>
      </text>
    </comment>
    <comment ref="C40" authorId="0" shapeId="0">
      <text>
        <r>
          <rPr>
            <sz val="9"/>
            <color indexed="81"/>
            <rFont val="Tahoma"/>
            <family val="2"/>
            <charset val="204"/>
          </rPr>
          <t>Вставьте в это окно первое значение ОП450 для образца №1</t>
        </r>
      </text>
    </comment>
    <comment ref="C41" authorId="0" shapeId="0">
      <text>
        <r>
          <rPr>
            <sz val="9"/>
            <color indexed="81"/>
            <rFont val="Tahoma"/>
            <family val="2"/>
            <charset val="204"/>
          </rPr>
          <t>Вставьте в это окно первое значение ОП450 для образца №2</t>
        </r>
      </text>
    </comment>
  </commentList>
</comments>
</file>

<file path=xl/sharedStrings.xml><?xml version="1.0" encoding="utf-8"?>
<sst xmlns="http://schemas.openxmlformats.org/spreadsheetml/2006/main" count="1074" uniqueCount="87">
  <si>
    <t>К1</t>
  </si>
  <si>
    <t>К2</t>
  </si>
  <si>
    <t>К3</t>
  </si>
  <si>
    <t>% связывания</t>
  </si>
  <si>
    <t>Х, мкг/мл</t>
  </si>
  <si>
    <t>lg Х, мкг/мл</t>
  </si>
  <si>
    <t>ОП при 450 нм</t>
  </si>
  <si>
    <t>К0</t>
  </si>
  <si>
    <t>Калибранты</t>
  </si>
  <si>
    <t>A</t>
  </si>
  <si>
    <t>№4</t>
  </si>
  <si>
    <t>№12</t>
  </si>
  <si>
    <t>№20</t>
  </si>
  <si>
    <t>№28</t>
  </si>
  <si>
    <t>№36</t>
  </si>
  <si>
    <t>B</t>
  </si>
  <si>
    <t>K0</t>
  </si>
  <si>
    <t>№5</t>
  </si>
  <si>
    <t>№13</t>
  </si>
  <si>
    <t>№21</t>
  </si>
  <si>
    <t>№29</t>
  </si>
  <si>
    <t>№37</t>
  </si>
  <si>
    <t>C</t>
  </si>
  <si>
    <t>K1</t>
  </si>
  <si>
    <t>№6</t>
  </si>
  <si>
    <t>№14</t>
  </si>
  <si>
    <t>№22</t>
  </si>
  <si>
    <t>№30</t>
  </si>
  <si>
    <t>№38</t>
  </si>
  <si>
    <t>D</t>
  </si>
  <si>
    <t>K2</t>
  </si>
  <si>
    <t>№7</t>
  </si>
  <si>
    <t>№15</t>
  </si>
  <si>
    <t>№23</t>
  </si>
  <si>
    <t>№31</t>
  </si>
  <si>
    <t>№39</t>
  </si>
  <si>
    <t>E</t>
  </si>
  <si>
    <t>K3</t>
  </si>
  <si>
    <t>№8</t>
  </si>
  <si>
    <t>№16</t>
  </si>
  <si>
    <t>№24</t>
  </si>
  <si>
    <t>№32</t>
  </si>
  <si>
    <t>№40</t>
  </si>
  <si>
    <t>F</t>
  </si>
  <si>
    <t>№1</t>
  </si>
  <si>
    <t>№9</t>
  </si>
  <si>
    <t>№17</t>
  </si>
  <si>
    <t>№25</t>
  </si>
  <si>
    <t>№33</t>
  </si>
  <si>
    <t>№41</t>
  </si>
  <si>
    <t>G</t>
  </si>
  <si>
    <t>№2</t>
  </si>
  <si>
    <t>№10</t>
  </si>
  <si>
    <t>№18</t>
  </si>
  <si>
    <t>№26</t>
  </si>
  <si>
    <t>№34</t>
  </si>
  <si>
    <t>№42</t>
  </si>
  <si>
    <t>H</t>
  </si>
  <si>
    <t>№3</t>
  </si>
  <si>
    <t>№11</t>
  </si>
  <si>
    <t>№19</t>
  </si>
  <si>
    <t>№27</t>
  </si>
  <si>
    <t>№35</t>
  </si>
  <si>
    <t>№43</t>
  </si>
  <si>
    <t>Пример:</t>
  </si>
  <si>
    <t xml:space="preserve">Формула описывающая прямую выглядит как y = -31,993x - 54,132. </t>
  </si>
  <si>
    <t>Опыт:</t>
  </si>
  <si>
    <t>Расположение</t>
  </si>
  <si>
    <t>С, мг/кг</t>
  </si>
  <si>
    <t>-</t>
  </si>
  <si>
    <t>Средняя ОП450</t>
  </si>
  <si>
    <t>lg Х</t>
  </si>
  <si>
    <t>% связ.</t>
  </si>
  <si>
    <t>Образец</t>
  </si>
  <si>
    <t>Параметр</t>
  </si>
  <si>
    <t>Внимание! Ячейки, выделенные желтым нельзя изменять!</t>
  </si>
  <si>
    <t>Соответственно в строке "Опыт" в окно "1" необходимо вставить минус 31,993 (-31,993), а в окно "2" - минус 54,132 (-54,132)</t>
  </si>
  <si>
    <t>1. Вставьте в таблицу значения ОП450, полученные в результате реакции ИФА</t>
  </si>
  <si>
    <t>2. Введите коэффициенты из формулы, описывающую прямую, вводя каждое значение в отдельное окно.</t>
  </si>
  <si>
    <t>3. Внесите соответствующую маркировку образца в столбце "Образец"</t>
  </si>
  <si>
    <t>К4</t>
  </si>
  <si>
    <t>K4</t>
  </si>
  <si>
    <t>Кратность разбавления пробы</t>
  </si>
  <si>
    <t>3. Внесите значение кратности разбавления пробы в ячейку V21: 10 (молоко), 20 (яйцо и мясо)</t>
  </si>
  <si>
    <t>Соответственно в строке "Опыт" в окно "1" необходимо вставить коэффициент "минус 31,993" (-31,993), а в окно "2" - коэффициент "минус 54,132" (-54,132)</t>
  </si>
  <si>
    <t>3. Внесите значение кратности разбавления пробы в ячейку V21: 10 (молоко и мясо)</t>
  </si>
  <si>
    <t>3. Внесите значение кратности разбавления пробы в ячейку V21: 3 (молоко и яйцо), 5 (мясо)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</si>
</sst>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"/>
    <numFmt numFmtId="165" formatCode="0.000"/>
    <numFmt numFmtId="166" formatCode="0.00000"/>
    <numFmt numFmtId="167" formatCode="0.0"/>
  </numFmts>
  <fonts count="11" x14ac:knownFonts="1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10"/>
      <color rgb="FFFF0000"/>
      <name val="Arial Cyr"/>
      <charset val="204"/>
    </font>
    <font>
      <sz val="10"/>
      <color theme="1"/>
      <name val="Arial Cyr"/>
      <charset val="204"/>
    </font>
    <font>
      <b/>
      <sz val="10"/>
      <color theme="1"/>
      <name val="Arial Cyr"/>
      <charset val="204"/>
    </font>
    <font>
      <b/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3" fillId="0" borderId="0">
      <alignment vertical="top"/>
    </xf>
    <xf numFmtId="0" fontId="4" fillId="0" borderId="0">
      <alignment vertical="top"/>
    </xf>
    <xf numFmtId="9" fontId="2" fillId="0" borderId="0" applyFont="0" applyFill="0" applyBorder="0" applyAlignment="0" applyProtection="0"/>
  </cellStyleXfs>
  <cellXfs count="113">
    <xf numFmtId="0" fontId="0" fillId="0" borderId="0" xfId="0"/>
    <xf numFmtId="0" fontId="0" fillId="0" borderId="0" xfId="0" applyFill="1" applyBorder="1"/>
    <xf numFmtId="14" fontId="0" fillId="0" borderId="0" xfId="0" applyNumberFormat="1"/>
    <xf numFmtId="0" fontId="7" fillId="0" borderId="0" xfId="0" applyFont="1"/>
    <xf numFmtId="0" fontId="7" fillId="0" borderId="0" xfId="0" applyFont="1" applyFill="1" applyBorder="1"/>
    <xf numFmtId="0" fontId="7" fillId="0" borderId="0" xfId="0" applyFont="1" applyFill="1" applyBorder="1" applyAlignment="1">
      <alignment horizontal="left"/>
    </xf>
    <xf numFmtId="0" fontId="7" fillId="0" borderId="0" xfId="0" applyFont="1" applyAlignment="1">
      <alignment vertical="center"/>
    </xf>
    <xf numFmtId="0" fontId="7" fillId="2" borderId="6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2" fontId="0" fillId="2" borderId="5" xfId="0" applyNumberForma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0" xfId="0" applyBorder="1"/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/>
    </xf>
    <xf numFmtId="0" fontId="1" fillId="2" borderId="14" xfId="0" applyNumberFormat="1" applyFont="1" applyFill="1" applyBorder="1" applyAlignment="1">
      <alignment horizontal="center" vertical="center"/>
    </xf>
    <xf numFmtId="166" fontId="0" fillId="2" borderId="5" xfId="0" applyNumberFormat="1" applyFill="1" applyBorder="1" applyAlignment="1">
      <alignment horizontal="center" vertical="center"/>
    </xf>
    <xf numFmtId="166" fontId="0" fillId="2" borderId="12" xfId="0" applyNumberFormat="1" applyFill="1" applyBorder="1" applyAlignment="1">
      <alignment horizontal="center" vertical="center"/>
    </xf>
    <xf numFmtId="0" fontId="0" fillId="2" borderId="0" xfId="0" applyFill="1"/>
    <xf numFmtId="0" fontId="1" fillId="3" borderId="28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8" fillId="2" borderId="27" xfId="0" applyFont="1" applyFill="1" applyBorder="1"/>
    <xf numFmtId="0" fontId="8" fillId="2" borderId="23" xfId="0" applyFont="1" applyFill="1" applyBorder="1"/>
    <xf numFmtId="0" fontId="8" fillId="2" borderId="24" xfId="0" applyFont="1" applyFill="1" applyBorder="1"/>
    <xf numFmtId="0" fontId="8" fillId="2" borderId="17" xfId="0" applyFont="1" applyFill="1" applyBorder="1"/>
    <xf numFmtId="0" fontId="8" fillId="2" borderId="5" xfId="0" applyFont="1" applyFill="1" applyBorder="1"/>
    <xf numFmtId="0" fontId="8" fillId="2" borderId="10" xfId="0" applyFont="1" applyFill="1" applyBorder="1"/>
    <xf numFmtId="2" fontId="8" fillId="2" borderId="30" xfId="0" applyNumberFormat="1" applyFont="1" applyFill="1" applyBorder="1"/>
    <xf numFmtId="2" fontId="8" fillId="2" borderId="12" xfId="0" applyNumberFormat="1" applyFont="1" applyFill="1" applyBorder="1"/>
    <xf numFmtId="2" fontId="8" fillId="2" borderId="13" xfId="0" applyNumberFormat="1" applyFont="1" applyFill="1" applyBorder="1"/>
    <xf numFmtId="0" fontId="1" fillId="2" borderId="0" xfId="0" applyFont="1" applyFill="1" applyBorder="1" applyAlignment="1">
      <alignment vertical="center"/>
    </xf>
    <xf numFmtId="165" fontId="0" fillId="2" borderId="5" xfId="0" applyNumberFormat="1" applyFill="1" applyBorder="1" applyAlignment="1">
      <alignment horizontal="center" vertical="center"/>
    </xf>
    <xf numFmtId="164" fontId="0" fillId="2" borderId="10" xfId="0" applyNumberForma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165" fontId="0" fillId="2" borderId="12" xfId="0" applyNumberFormat="1" applyFill="1" applyBorder="1" applyAlignment="1">
      <alignment horizontal="center" vertical="center"/>
    </xf>
    <xf numFmtId="164" fontId="0" fillId="2" borderId="13" xfId="0" applyNumberForma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5" xfId="0" applyFont="1" applyFill="1" applyBorder="1"/>
    <xf numFmtId="164" fontId="0" fillId="2" borderId="24" xfId="0" applyNumberFormat="1" applyFill="1" applyBorder="1" applyAlignment="1">
      <alignment horizontal="center" vertical="center"/>
    </xf>
    <xf numFmtId="164" fontId="0" fillId="2" borderId="32" xfId="0" applyNumberFormat="1" applyFill="1" applyBorder="1" applyAlignment="1">
      <alignment horizontal="center" vertical="center"/>
    </xf>
    <xf numFmtId="166" fontId="0" fillId="2" borderId="23" xfId="0" applyNumberFormat="1" applyFill="1" applyBorder="1" applyAlignment="1">
      <alignment horizontal="center" vertical="center"/>
    </xf>
    <xf numFmtId="0" fontId="1" fillId="3" borderId="33" xfId="0" applyFont="1" applyFill="1" applyBorder="1" applyAlignment="1"/>
    <xf numFmtId="0" fontId="1" fillId="3" borderId="34" xfId="0" applyFont="1" applyFill="1" applyBorder="1" applyAlignment="1"/>
    <xf numFmtId="0" fontId="1" fillId="3" borderId="35" xfId="0" applyFont="1" applyFill="1" applyBorder="1" applyAlignment="1"/>
    <xf numFmtId="0" fontId="7" fillId="0" borderId="0" xfId="0" applyFont="1" applyAlignment="1">
      <alignment horizontal="left"/>
    </xf>
    <xf numFmtId="164" fontId="0" fillId="2" borderId="5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/>
    <xf numFmtId="165" fontId="9" fillId="0" borderId="0" xfId="0" applyNumberFormat="1" applyFont="1" applyFill="1" applyBorder="1" applyAlignment="1">
      <alignment horizontal="center"/>
    </xf>
    <xf numFmtId="166" fontId="0" fillId="0" borderId="0" xfId="0" applyNumberForma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167" fontId="8" fillId="2" borderId="22" xfId="0" applyNumberFormat="1" applyFont="1" applyFill="1" applyBorder="1"/>
    <xf numFmtId="1" fontId="8" fillId="2" borderId="9" xfId="0" applyNumberFormat="1" applyFont="1" applyFill="1" applyBorder="1"/>
    <xf numFmtId="2" fontId="8" fillId="2" borderId="9" xfId="0" applyNumberFormat="1" applyFont="1" applyFill="1" applyBorder="1"/>
    <xf numFmtId="2" fontId="8" fillId="2" borderId="11" xfId="0" applyNumberFormat="1" applyFont="1" applyFill="1" applyBorder="1"/>
    <xf numFmtId="0" fontId="0" fillId="0" borderId="6" xfId="0" applyBorder="1"/>
    <xf numFmtId="1" fontId="0" fillId="2" borderId="5" xfId="0" applyNumberForma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1" fillId="2" borderId="1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165" fontId="8" fillId="2" borderId="9" xfId="0" applyNumberFormat="1" applyFont="1" applyFill="1" applyBorder="1"/>
    <xf numFmtId="2" fontId="8" fillId="2" borderId="22" xfId="0" applyNumberFormat="1" applyFont="1" applyFill="1" applyBorder="1"/>
    <xf numFmtId="0" fontId="8" fillId="0" borderId="5" xfId="0" applyNumberFormat="1" applyFont="1" applyFill="1" applyBorder="1" applyAlignment="1" applyProtection="1">
      <alignment horizontal="center"/>
      <protection locked="0"/>
    </xf>
    <xf numFmtId="165" fontId="8" fillId="0" borderId="5" xfId="0" applyNumberFormat="1" applyFont="1" applyFill="1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22" xfId="0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165" fontId="9" fillId="0" borderId="9" xfId="0" applyNumberFormat="1" applyFont="1" applyFill="1" applyBorder="1" applyAlignment="1" applyProtection="1">
      <alignment horizontal="center"/>
      <protection locked="0"/>
    </xf>
    <xf numFmtId="165" fontId="9" fillId="0" borderId="11" xfId="0" applyNumberFormat="1" applyFont="1" applyFill="1" applyBorder="1" applyAlignment="1" applyProtection="1">
      <alignment horizontal="center"/>
      <protection locked="0"/>
    </xf>
    <xf numFmtId="165" fontId="9" fillId="0" borderId="5" xfId="0" applyNumberFormat="1" applyFont="1" applyFill="1" applyBorder="1" applyAlignment="1" applyProtection="1">
      <alignment horizontal="center"/>
      <protection locked="0"/>
    </xf>
    <xf numFmtId="165" fontId="9" fillId="0" borderId="12" xfId="0" applyNumberFormat="1" applyFont="1" applyFill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1" fillId="3" borderId="21" xfId="0" applyFont="1" applyFill="1" applyBorder="1" applyAlignment="1">
      <alignment horizontal="center" vertical="center" wrapText="1"/>
    </xf>
    <xf numFmtId="0" fontId="1" fillId="3" borderId="3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1" fillId="3" borderId="11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left"/>
    </xf>
    <xf numFmtId="0" fontId="1" fillId="3" borderId="24" xfId="0" applyFont="1" applyFill="1" applyBorder="1" applyAlignment="1">
      <alignment horizontal="left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36" xfId="0" applyFont="1" applyFill="1" applyBorder="1" applyAlignment="1">
      <alignment horizontal="center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Процентн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269582968795566"/>
          <c:y val="5.6030183727034118E-2"/>
          <c:w val="0.82892717198229005"/>
          <c:h val="0.75831000291630213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9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-2.8592149771951438E-2"/>
                  <c:y val="-0.58265318687015977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200"/>
                  </a:pPr>
                  <a:endParaRPr lang="ru-RU"/>
                </a:p>
              </c:txPr>
            </c:trendlineLbl>
          </c:trendline>
          <c:xVal>
            <c:numRef>
              <c:f>'БиоСкан-Тетрациклин'!$D$7:$F$7</c:f>
              <c:numCache>
                <c:formatCode>General</c:formatCode>
                <c:ptCount val="3"/>
                <c:pt idx="0">
                  <c:v>-1</c:v>
                </c:pt>
                <c:pt idx="1">
                  <c:v>-2</c:v>
                </c:pt>
                <c:pt idx="2">
                  <c:v>-3</c:v>
                </c:pt>
              </c:numCache>
            </c:numRef>
          </c:xVal>
          <c:yVal>
            <c:numRef>
              <c:f>'БиоСкан-Тетрациклин'!$D$9:$F$9</c:f>
              <c:numCache>
                <c:formatCode>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xVal>
            <c:numRef>
              <c:f>'БиоСкан-Тетрациклин'!$D$7:$F$7</c:f>
              <c:numCache>
                <c:formatCode>General</c:formatCode>
                <c:ptCount val="3"/>
                <c:pt idx="0">
                  <c:v>-1</c:v>
                </c:pt>
                <c:pt idx="1">
                  <c:v>-2</c:v>
                </c:pt>
                <c:pt idx="2">
                  <c:v>-3</c:v>
                </c:pt>
              </c:numCache>
            </c:numRef>
          </c:xVal>
          <c:yVal>
            <c:numRef>
              <c:f>'БиоСкан-Тетрациклин'!$D$10:$F$10</c:f>
              <c:numCache>
                <c:formatCode>General</c:formatCode>
                <c:ptCount val="3"/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xVal>
            <c:numRef>
              <c:f>'БиоСкан-Тетрациклин'!$D$7:$F$7</c:f>
              <c:numCache>
                <c:formatCode>General</c:formatCode>
                <c:ptCount val="3"/>
                <c:pt idx="0">
                  <c:v>-1</c:v>
                </c:pt>
                <c:pt idx="1">
                  <c:v>-2</c:v>
                </c:pt>
                <c:pt idx="2">
                  <c:v>-3</c:v>
                </c:pt>
              </c:numCache>
            </c:numRef>
          </c:xVal>
          <c:yVal>
            <c:numRef>
              <c:f>'БиоСкан-Тетрациклин'!$D$11:$F$11</c:f>
              <c:numCache>
                <c:formatCode>General</c:formatCode>
                <c:ptCount val="3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818792"/>
        <c:axId val="127813696"/>
      </c:scatterChart>
      <c:valAx>
        <c:axId val="127818792"/>
        <c:scaling>
          <c:orientation val="minMax"/>
          <c:max val="0"/>
        </c:scaling>
        <c:delete val="0"/>
        <c:axPos val="b"/>
        <c:numFmt formatCode="General" sourceLinked="1"/>
        <c:majorTickMark val="out"/>
        <c:minorTickMark val="out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27813696"/>
        <c:crosses val="autoZero"/>
        <c:crossBetween val="midCat"/>
        <c:majorUnit val="1"/>
        <c:minorUnit val="0.5"/>
      </c:valAx>
      <c:valAx>
        <c:axId val="127813696"/>
        <c:scaling>
          <c:orientation val="minMax"/>
          <c:max val="100"/>
          <c:min val="0"/>
        </c:scaling>
        <c:delete val="0"/>
        <c:axPos val="l"/>
        <c:numFmt formatCode="0.00" sourceLinked="1"/>
        <c:majorTickMark val="out"/>
        <c:minorTickMark val="none"/>
        <c:tickLblPos val="nextTo"/>
        <c:crossAx val="127818792"/>
        <c:crossesAt val="-5"/>
        <c:crossBetween val="midCat"/>
      </c:valAx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269582968795566"/>
          <c:y val="5.6030183727034118E-2"/>
          <c:w val="0.82892717198229005"/>
          <c:h val="0.75831000291630213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9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9.6869588271163071E-2"/>
                  <c:y val="-0.49350685331000294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200"/>
                  </a:pPr>
                  <a:endParaRPr lang="ru-RU"/>
                </a:p>
              </c:txPr>
            </c:trendlineLbl>
          </c:trendline>
          <c:xVal>
            <c:numRef>
              <c:f>'БиоСкан-Стрептомицин'!$D$7:$F$7</c:f>
              <c:numCache>
                <c:formatCode>General</c:formatCode>
                <c:ptCount val="3"/>
                <c:pt idx="0">
                  <c:v>-2</c:v>
                </c:pt>
                <c:pt idx="1">
                  <c:v>-3</c:v>
                </c:pt>
                <c:pt idx="2">
                  <c:v>-4</c:v>
                </c:pt>
              </c:numCache>
            </c:numRef>
          </c:xVal>
          <c:yVal>
            <c:numRef>
              <c:f>'БиоСкан-Стрептомицин'!$D$9:$F$9</c:f>
              <c:numCache>
                <c:formatCode>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xVal>
            <c:numRef>
              <c:f>'БиоСкан-Стрептомицин'!$D$7:$F$7</c:f>
              <c:numCache>
                <c:formatCode>General</c:formatCode>
                <c:ptCount val="3"/>
                <c:pt idx="0">
                  <c:v>-2</c:v>
                </c:pt>
                <c:pt idx="1">
                  <c:v>-3</c:v>
                </c:pt>
                <c:pt idx="2">
                  <c:v>-4</c:v>
                </c:pt>
              </c:numCache>
            </c:numRef>
          </c:xVal>
          <c:yVal>
            <c:numRef>
              <c:f>'БиоСкан-Стрептомицин'!$D$10:$F$10</c:f>
              <c:numCache>
                <c:formatCode>General</c:formatCode>
                <c:ptCount val="3"/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xVal>
            <c:numRef>
              <c:f>'БиоСкан-Стрептомицин'!$D$7:$F$7</c:f>
              <c:numCache>
                <c:formatCode>General</c:formatCode>
                <c:ptCount val="3"/>
                <c:pt idx="0">
                  <c:v>-2</c:v>
                </c:pt>
                <c:pt idx="1">
                  <c:v>-3</c:v>
                </c:pt>
                <c:pt idx="2">
                  <c:v>-4</c:v>
                </c:pt>
              </c:numCache>
            </c:numRef>
          </c:xVal>
          <c:yVal>
            <c:numRef>
              <c:f>'БиоСкан-Стрептомицин'!$D$11:$F$11</c:f>
              <c:numCache>
                <c:formatCode>General</c:formatCode>
                <c:ptCount val="3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855832"/>
        <c:axId val="209859360"/>
      </c:scatterChart>
      <c:valAx>
        <c:axId val="209855832"/>
        <c:scaling>
          <c:orientation val="minMax"/>
          <c:max val="-1"/>
        </c:scaling>
        <c:delete val="0"/>
        <c:axPos val="b"/>
        <c:numFmt formatCode="General" sourceLinked="1"/>
        <c:majorTickMark val="out"/>
        <c:minorTickMark val="out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209859360"/>
        <c:crosses val="autoZero"/>
        <c:crossBetween val="midCat"/>
        <c:majorUnit val="1"/>
        <c:minorUnit val="0.5"/>
      </c:valAx>
      <c:valAx>
        <c:axId val="209859360"/>
        <c:scaling>
          <c:orientation val="minMax"/>
          <c:max val="100"/>
          <c:min val="0"/>
        </c:scaling>
        <c:delete val="0"/>
        <c:axPos val="l"/>
        <c:numFmt formatCode="0.00" sourceLinked="1"/>
        <c:majorTickMark val="out"/>
        <c:minorTickMark val="none"/>
        <c:tickLblPos val="nextTo"/>
        <c:crossAx val="209855832"/>
        <c:crossesAt val="-5"/>
        <c:crossBetween val="midCat"/>
      </c:valAx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269582968795566"/>
          <c:y val="5.6030183727034118E-2"/>
          <c:w val="0.82892717198229005"/>
          <c:h val="0.75831000291630213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9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9.6869588271163071E-2"/>
                  <c:y val="-0.49350685331000294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200"/>
                  </a:pPr>
                  <a:endParaRPr lang="ru-RU"/>
                </a:p>
              </c:txPr>
            </c:trendlineLbl>
          </c:trendline>
          <c:xVal>
            <c:numRef>
              <c:f>'БиоСкан-Бацитрацин'!$C$7:$F$7</c:f>
              <c:numCache>
                <c:formatCode>General</c:formatCode>
                <c:ptCount val="4"/>
                <c:pt idx="0" formatCode="0">
                  <c:v>-1</c:v>
                </c:pt>
                <c:pt idx="1">
                  <c:v>-2</c:v>
                </c:pt>
                <c:pt idx="2">
                  <c:v>-3</c:v>
                </c:pt>
                <c:pt idx="3">
                  <c:v>-4</c:v>
                </c:pt>
              </c:numCache>
            </c:numRef>
          </c:xVal>
          <c:yVal>
            <c:numRef>
              <c:f>'БиоСкан-Бацитрацин'!$C$9:$F$9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xVal>
            <c:numRef>
              <c:f>'БиоСкан-Бацитрацин'!$D$7:$F$7</c:f>
              <c:numCache>
                <c:formatCode>General</c:formatCode>
                <c:ptCount val="3"/>
                <c:pt idx="0">
                  <c:v>-2</c:v>
                </c:pt>
                <c:pt idx="1">
                  <c:v>-3</c:v>
                </c:pt>
                <c:pt idx="2">
                  <c:v>-4</c:v>
                </c:pt>
              </c:numCache>
            </c:numRef>
          </c:xVal>
          <c:yVal>
            <c:numRef>
              <c:f>'БиоСкан-Бацитрацин'!$D$10:$F$10</c:f>
              <c:numCache>
                <c:formatCode>General</c:formatCode>
                <c:ptCount val="3"/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xVal>
            <c:numRef>
              <c:f>'БиоСкан-Бацитрацин'!$D$7:$F$7</c:f>
              <c:numCache>
                <c:formatCode>General</c:formatCode>
                <c:ptCount val="3"/>
                <c:pt idx="0">
                  <c:v>-2</c:v>
                </c:pt>
                <c:pt idx="1">
                  <c:v>-3</c:v>
                </c:pt>
                <c:pt idx="2">
                  <c:v>-4</c:v>
                </c:pt>
              </c:numCache>
            </c:numRef>
          </c:xVal>
          <c:yVal>
            <c:numRef>
              <c:f>'БиоСкан-Бацитрацин'!$D$11:$F$11</c:f>
              <c:numCache>
                <c:formatCode>General</c:formatCode>
                <c:ptCount val="3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857008"/>
        <c:axId val="209856616"/>
      </c:scatterChart>
      <c:valAx>
        <c:axId val="209857008"/>
        <c:scaling>
          <c:orientation val="minMax"/>
          <c:max val="0"/>
        </c:scaling>
        <c:delete val="0"/>
        <c:axPos val="b"/>
        <c:numFmt formatCode="0" sourceLinked="1"/>
        <c:majorTickMark val="out"/>
        <c:minorTickMark val="out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209856616"/>
        <c:crosses val="autoZero"/>
        <c:crossBetween val="midCat"/>
        <c:majorUnit val="1"/>
        <c:minorUnit val="0.5"/>
      </c:valAx>
      <c:valAx>
        <c:axId val="209856616"/>
        <c:scaling>
          <c:orientation val="minMax"/>
          <c:max val="100"/>
          <c:min val="0"/>
        </c:scaling>
        <c:delete val="0"/>
        <c:axPos val="l"/>
        <c:numFmt formatCode="0.00" sourceLinked="1"/>
        <c:majorTickMark val="out"/>
        <c:minorTickMark val="none"/>
        <c:tickLblPos val="nextTo"/>
        <c:crossAx val="209857008"/>
        <c:crossesAt val="-5"/>
        <c:crossBetween val="midCat"/>
      </c:valAx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269582968795566"/>
          <c:y val="5.6030183727034118E-2"/>
          <c:w val="0.82892717198229005"/>
          <c:h val="0.75831000291630213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9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9.6869588271163071E-2"/>
                  <c:y val="-0.49350685331000294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200"/>
                  </a:pPr>
                  <a:endParaRPr lang="ru-RU"/>
                </a:p>
              </c:txPr>
            </c:trendlineLbl>
          </c:trendline>
          <c:xVal>
            <c:numRef>
              <c:f>'БиоСкан-Гентамицин'!$C$7:$F$7</c:f>
              <c:numCache>
                <c:formatCode>General</c:formatCode>
                <c:ptCount val="4"/>
                <c:pt idx="0" formatCode="0">
                  <c:v>-1</c:v>
                </c:pt>
                <c:pt idx="1">
                  <c:v>-2</c:v>
                </c:pt>
                <c:pt idx="2">
                  <c:v>-3</c:v>
                </c:pt>
                <c:pt idx="3">
                  <c:v>-4</c:v>
                </c:pt>
              </c:numCache>
            </c:numRef>
          </c:xVal>
          <c:yVal>
            <c:numRef>
              <c:f>'БиоСкан-Гентамицин'!$C$9:$F$9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xVal>
            <c:numRef>
              <c:f>'БиоСкан-Гентамицин'!$D$7:$F$7</c:f>
              <c:numCache>
                <c:formatCode>General</c:formatCode>
                <c:ptCount val="3"/>
                <c:pt idx="0">
                  <c:v>-2</c:v>
                </c:pt>
                <c:pt idx="1">
                  <c:v>-3</c:v>
                </c:pt>
                <c:pt idx="2">
                  <c:v>-4</c:v>
                </c:pt>
              </c:numCache>
            </c:numRef>
          </c:xVal>
          <c:yVal>
            <c:numRef>
              <c:f>'БиоСкан-Гентамицин'!$D$10:$F$10</c:f>
              <c:numCache>
                <c:formatCode>General</c:formatCode>
                <c:ptCount val="3"/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xVal>
            <c:numRef>
              <c:f>'БиоСкан-Гентамицин'!$D$7:$F$7</c:f>
              <c:numCache>
                <c:formatCode>General</c:formatCode>
                <c:ptCount val="3"/>
                <c:pt idx="0">
                  <c:v>-2</c:v>
                </c:pt>
                <c:pt idx="1">
                  <c:v>-3</c:v>
                </c:pt>
                <c:pt idx="2">
                  <c:v>-4</c:v>
                </c:pt>
              </c:numCache>
            </c:numRef>
          </c:xVal>
          <c:yVal>
            <c:numRef>
              <c:f>'БиоСкан-Гентамицин'!$D$11:$F$11</c:f>
              <c:numCache>
                <c:formatCode>General</c:formatCode>
                <c:ptCount val="3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858576"/>
        <c:axId val="209855440"/>
      </c:scatterChart>
      <c:valAx>
        <c:axId val="209858576"/>
        <c:scaling>
          <c:orientation val="minMax"/>
          <c:max val="0"/>
        </c:scaling>
        <c:delete val="0"/>
        <c:axPos val="b"/>
        <c:numFmt formatCode="0" sourceLinked="1"/>
        <c:majorTickMark val="out"/>
        <c:minorTickMark val="out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209855440"/>
        <c:crosses val="autoZero"/>
        <c:crossBetween val="midCat"/>
        <c:majorUnit val="1"/>
        <c:minorUnit val="0.5"/>
      </c:valAx>
      <c:valAx>
        <c:axId val="209855440"/>
        <c:scaling>
          <c:orientation val="minMax"/>
          <c:max val="100"/>
          <c:min val="0"/>
        </c:scaling>
        <c:delete val="0"/>
        <c:axPos val="l"/>
        <c:numFmt formatCode="0.00" sourceLinked="1"/>
        <c:majorTickMark val="out"/>
        <c:minorTickMark val="none"/>
        <c:tickLblPos val="nextTo"/>
        <c:crossAx val="209858576"/>
        <c:crossesAt val="-5"/>
        <c:crossBetween val="midCat"/>
      </c:valAx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269582968795566"/>
          <c:y val="5.6030183727034118E-2"/>
          <c:w val="0.82892717198229005"/>
          <c:h val="0.75831000291630213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9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0.10639680142448947"/>
                  <c:y val="-0.48800298110884288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200"/>
                  </a:pPr>
                  <a:endParaRPr lang="ru-RU"/>
                </a:p>
              </c:txPr>
            </c:trendlineLbl>
          </c:trendline>
          <c:xVal>
            <c:numRef>
              <c:f>'БиоСкан-Левомицетин'!$C$7:$F$7</c:f>
              <c:numCache>
                <c:formatCode>General</c:formatCode>
                <c:ptCount val="4"/>
                <c:pt idx="0" formatCode="0">
                  <c:v>-2</c:v>
                </c:pt>
                <c:pt idx="1">
                  <c:v>-3</c:v>
                </c:pt>
                <c:pt idx="2">
                  <c:v>-4</c:v>
                </c:pt>
                <c:pt idx="3">
                  <c:v>-5</c:v>
                </c:pt>
              </c:numCache>
            </c:numRef>
          </c:xVal>
          <c:yVal>
            <c:numRef>
              <c:f>'БиоСкан-Левомицетин'!$C$9:$F$9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xVal>
            <c:numRef>
              <c:f>'БиоСкан-Левомицетин'!$D$7:$F$7</c:f>
              <c:numCache>
                <c:formatCode>General</c:formatCode>
                <c:ptCount val="3"/>
                <c:pt idx="0">
                  <c:v>-3</c:v>
                </c:pt>
                <c:pt idx="1">
                  <c:v>-4</c:v>
                </c:pt>
                <c:pt idx="2">
                  <c:v>-5</c:v>
                </c:pt>
              </c:numCache>
            </c:numRef>
          </c:xVal>
          <c:yVal>
            <c:numRef>
              <c:f>'БиоСкан-Левомицетин'!$D$10:$F$10</c:f>
              <c:numCache>
                <c:formatCode>General</c:formatCode>
                <c:ptCount val="3"/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xVal>
            <c:numRef>
              <c:f>'БиоСкан-Левомицетин'!$D$7:$F$7</c:f>
              <c:numCache>
                <c:formatCode>General</c:formatCode>
                <c:ptCount val="3"/>
                <c:pt idx="0">
                  <c:v>-3</c:v>
                </c:pt>
                <c:pt idx="1">
                  <c:v>-4</c:v>
                </c:pt>
                <c:pt idx="2">
                  <c:v>-5</c:v>
                </c:pt>
              </c:numCache>
            </c:numRef>
          </c:xVal>
          <c:yVal>
            <c:numRef>
              <c:f>'БиоСкан-Левомицетин'!$D$11:$F$11</c:f>
              <c:numCache>
                <c:formatCode>General</c:formatCode>
                <c:ptCount val="3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858184"/>
        <c:axId val="209859752"/>
      </c:scatterChart>
      <c:valAx>
        <c:axId val="209858184"/>
        <c:scaling>
          <c:orientation val="minMax"/>
          <c:max val="-1"/>
          <c:min val="-6"/>
        </c:scaling>
        <c:delete val="0"/>
        <c:axPos val="b"/>
        <c:numFmt formatCode="0" sourceLinked="1"/>
        <c:majorTickMark val="out"/>
        <c:minorTickMark val="out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209859752"/>
        <c:crosses val="autoZero"/>
        <c:crossBetween val="midCat"/>
        <c:majorUnit val="1"/>
        <c:minorUnit val="0.5"/>
      </c:valAx>
      <c:valAx>
        <c:axId val="209859752"/>
        <c:scaling>
          <c:orientation val="minMax"/>
          <c:max val="100"/>
          <c:min val="0"/>
        </c:scaling>
        <c:delete val="0"/>
        <c:axPos val="r"/>
        <c:numFmt formatCode="0.00" sourceLinked="1"/>
        <c:majorTickMark val="in"/>
        <c:minorTickMark val="none"/>
        <c:tickLblPos val="low"/>
        <c:spPr>
          <a:ln/>
        </c:spPr>
        <c:crossAx val="209858184"/>
        <c:crosses val="max"/>
        <c:crossBetween val="midCat"/>
      </c:valAx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212</xdr:col>
      <xdr:colOff>47625</xdr:colOff>
      <xdr:row>2</xdr:row>
      <xdr:rowOff>0</xdr:rowOff>
    </xdr:from>
    <xdr:to>
      <xdr:col>212</xdr:col>
      <xdr:colOff>314325</xdr:colOff>
      <xdr:row>11</xdr:row>
      <xdr:rowOff>95250</xdr:rowOff>
    </xdr:to>
    <xdr:sp macro="" textlink="">
      <xdr:nvSpPr>
        <xdr:cNvPr id="2" name="TextBox 3"/>
        <xdr:cNvSpPr txBox="1">
          <a:spLocks noChangeArrowheads="1"/>
        </xdr:cNvSpPr>
      </xdr:nvSpPr>
      <xdr:spPr bwMode="auto">
        <a:xfrm rot="-5400000">
          <a:off x="128639887" y="966788"/>
          <a:ext cx="15525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ru-RU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% связывания антител</a:t>
          </a:r>
        </a:p>
      </xdr:txBody>
    </xdr:sp>
    <xdr:clientData/>
  </xdr:twoCellAnchor>
  <xdr:twoCellAnchor>
    <xdr:from>
      <xdr:col>0</xdr:col>
      <xdr:colOff>561975</xdr:colOff>
      <xdr:row>10</xdr:row>
      <xdr:rowOff>0</xdr:rowOff>
    </xdr:from>
    <xdr:to>
      <xdr:col>8</xdr:col>
      <xdr:colOff>329142</xdr:colOff>
      <xdr:row>29</xdr:row>
      <xdr:rowOff>9525</xdr:rowOff>
    </xdr:to>
    <xdr:graphicFrame macro="">
      <xdr:nvGraphicFramePr>
        <xdr:cNvPr id="3" name="Диаграмма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0.51629</cdr:x>
      <cdr:y>0.89274</cdr:y>
    </cdr:from>
    <cdr:to>
      <cdr:x>0.60301</cdr:x>
      <cdr:y>0.98302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397615" y="2755094"/>
          <a:ext cx="402736" cy="2786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lg </a:t>
          </a:r>
          <a:r>
            <a:rPr lang="ru-RU" sz="1100" b="1"/>
            <a:t>Х</a:t>
          </a:r>
        </a:p>
      </cdr:txBody>
    </cdr:sp>
  </cdr:relSizeAnchor>
  <cdr:relSizeAnchor xmlns:cdr="http://schemas.openxmlformats.org/drawingml/2006/chartDrawing">
    <cdr:from>
      <cdr:x>0</cdr:x>
      <cdr:y>0.13446</cdr:y>
    </cdr:from>
    <cdr:to>
      <cdr:x>0.06332</cdr:x>
      <cdr:y>0.72215</cdr:y>
    </cdr:to>
    <cdr:sp macro="" textlink="">
      <cdr:nvSpPr>
        <cdr:cNvPr id="7" name="TextBox 1"/>
        <cdr:cNvSpPr txBox="1"/>
      </cdr:nvSpPr>
      <cdr:spPr>
        <a:xfrm xmlns:a="http://schemas.openxmlformats.org/drawingml/2006/main" rot="16200000">
          <a:off x="-751430" y="1166385"/>
          <a:ext cx="1813670" cy="3108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% </a:t>
          </a:r>
          <a:r>
            <a:rPr lang="ru-RU" sz="1100" b="1"/>
            <a:t>связывания</a:t>
          </a:r>
          <a:r>
            <a:rPr lang="ru-RU" sz="1100" b="1" baseline="0"/>
            <a:t> антител</a:t>
          </a:r>
          <a:endParaRPr lang="ru-RU" sz="1100" b="1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0.51629</cdr:x>
      <cdr:y>0.89274</cdr:y>
    </cdr:from>
    <cdr:to>
      <cdr:x>0.60301</cdr:x>
      <cdr:y>0.98302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397615" y="2755094"/>
          <a:ext cx="402736" cy="2786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lg </a:t>
          </a:r>
          <a:r>
            <a:rPr lang="ru-RU" sz="1100" b="1"/>
            <a:t>Х</a:t>
          </a:r>
        </a:p>
      </cdr:txBody>
    </cdr:sp>
  </cdr:relSizeAnchor>
  <cdr:relSizeAnchor xmlns:cdr="http://schemas.openxmlformats.org/drawingml/2006/chartDrawing">
    <cdr:from>
      <cdr:x>0</cdr:x>
      <cdr:y>0.13446</cdr:y>
    </cdr:from>
    <cdr:to>
      <cdr:x>0.06332</cdr:x>
      <cdr:y>0.72215</cdr:y>
    </cdr:to>
    <cdr:sp macro="" textlink="">
      <cdr:nvSpPr>
        <cdr:cNvPr id="7" name="TextBox 1"/>
        <cdr:cNvSpPr txBox="1"/>
      </cdr:nvSpPr>
      <cdr:spPr>
        <a:xfrm xmlns:a="http://schemas.openxmlformats.org/drawingml/2006/main" rot="16200000">
          <a:off x="-751430" y="1166385"/>
          <a:ext cx="1813670" cy="3108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% </a:t>
          </a:r>
          <a:r>
            <a:rPr lang="ru-RU" sz="1100" b="1"/>
            <a:t>связывания</a:t>
          </a:r>
          <a:r>
            <a:rPr lang="ru-RU" sz="1100" b="1" baseline="0"/>
            <a:t> антител</a:t>
          </a:r>
          <a:endParaRPr lang="ru-RU" sz="1100" b="1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212</xdr:col>
      <xdr:colOff>47625</xdr:colOff>
      <xdr:row>2</xdr:row>
      <xdr:rowOff>0</xdr:rowOff>
    </xdr:from>
    <xdr:to>
      <xdr:col>212</xdr:col>
      <xdr:colOff>314325</xdr:colOff>
      <xdr:row>11</xdr:row>
      <xdr:rowOff>95250</xdr:rowOff>
    </xdr:to>
    <xdr:sp macro="" textlink="">
      <xdr:nvSpPr>
        <xdr:cNvPr id="2" name="TextBox 3"/>
        <xdr:cNvSpPr txBox="1">
          <a:spLocks noChangeArrowheads="1"/>
        </xdr:cNvSpPr>
      </xdr:nvSpPr>
      <xdr:spPr bwMode="auto">
        <a:xfrm rot="-5400000">
          <a:off x="128639887" y="966788"/>
          <a:ext cx="15525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ru-RU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% связывания антител</a:t>
          </a:r>
        </a:p>
      </xdr:txBody>
    </xdr:sp>
    <xdr:clientData/>
  </xdr:twoCellAnchor>
  <xdr:twoCellAnchor>
    <xdr:from>
      <xdr:col>0</xdr:col>
      <xdr:colOff>561975</xdr:colOff>
      <xdr:row>10</xdr:row>
      <xdr:rowOff>0</xdr:rowOff>
    </xdr:from>
    <xdr:to>
      <xdr:col>8</xdr:col>
      <xdr:colOff>329142</xdr:colOff>
      <xdr:row>29</xdr:row>
      <xdr:rowOff>9525</xdr:rowOff>
    </xdr:to>
    <xdr:graphicFrame macro="">
      <xdr:nvGraphicFramePr>
        <xdr:cNvPr id="3" name="Диаграмма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0.51629</cdr:x>
      <cdr:y>0.89274</cdr:y>
    </cdr:from>
    <cdr:to>
      <cdr:x>0.60301</cdr:x>
      <cdr:y>0.98302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397615" y="2755094"/>
          <a:ext cx="402736" cy="2786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lg </a:t>
          </a:r>
          <a:r>
            <a:rPr lang="ru-RU" sz="1100" b="1"/>
            <a:t>Х</a:t>
          </a:r>
        </a:p>
      </cdr:txBody>
    </cdr:sp>
  </cdr:relSizeAnchor>
  <cdr:relSizeAnchor xmlns:cdr="http://schemas.openxmlformats.org/drawingml/2006/chartDrawing">
    <cdr:from>
      <cdr:x>0</cdr:x>
      <cdr:y>0.13446</cdr:y>
    </cdr:from>
    <cdr:to>
      <cdr:x>0.06332</cdr:x>
      <cdr:y>0.72215</cdr:y>
    </cdr:to>
    <cdr:sp macro="" textlink="">
      <cdr:nvSpPr>
        <cdr:cNvPr id="7" name="TextBox 1"/>
        <cdr:cNvSpPr txBox="1"/>
      </cdr:nvSpPr>
      <cdr:spPr>
        <a:xfrm xmlns:a="http://schemas.openxmlformats.org/drawingml/2006/main" rot="16200000">
          <a:off x="-751430" y="1166385"/>
          <a:ext cx="1813670" cy="3108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% </a:t>
          </a:r>
          <a:r>
            <a:rPr lang="ru-RU" sz="1100" b="1"/>
            <a:t>связывания</a:t>
          </a:r>
          <a:r>
            <a:rPr lang="ru-RU" sz="1100" b="1" baseline="0"/>
            <a:t> антител</a:t>
          </a:r>
          <a:endParaRPr lang="ru-RU" sz="1100" b="1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212</xdr:col>
      <xdr:colOff>47625</xdr:colOff>
      <xdr:row>2</xdr:row>
      <xdr:rowOff>0</xdr:rowOff>
    </xdr:from>
    <xdr:to>
      <xdr:col>212</xdr:col>
      <xdr:colOff>314325</xdr:colOff>
      <xdr:row>11</xdr:row>
      <xdr:rowOff>95250</xdr:rowOff>
    </xdr:to>
    <xdr:sp macro="" textlink="">
      <xdr:nvSpPr>
        <xdr:cNvPr id="2" name="TextBox 3"/>
        <xdr:cNvSpPr txBox="1">
          <a:spLocks noChangeArrowheads="1"/>
        </xdr:cNvSpPr>
      </xdr:nvSpPr>
      <xdr:spPr bwMode="auto">
        <a:xfrm rot="-5400000">
          <a:off x="129144712" y="966788"/>
          <a:ext cx="15525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ru-RU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% связывания антител</a:t>
          </a:r>
        </a:p>
      </xdr:txBody>
    </xdr:sp>
    <xdr:clientData/>
  </xdr:twoCellAnchor>
  <xdr:twoCellAnchor>
    <xdr:from>
      <xdr:col>0</xdr:col>
      <xdr:colOff>561975</xdr:colOff>
      <xdr:row>10</xdr:row>
      <xdr:rowOff>0</xdr:rowOff>
    </xdr:from>
    <xdr:to>
      <xdr:col>8</xdr:col>
      <xdr:colOff>329142</xdr:colOff>
      <xdr:row>29</xdr:row>
      <xdr:rowOff>9525</xdr:rowOff>
    </xdr:to>
    <xdr:graphicFrame macro="">
      <xdr:nvGraphicFramePr>
        <xdr:cNvPr id="3" name="Диаграмма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0.51629</cdr:x>
      <cdr:y>0.89274</cdr:y>
    </cdr:from>
    <cdr:to>
      <cdr:x>0.60301</cdr:x>
      <cdr:y>0.98302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397615" y="2755094"/>
          <a:ext cx="402736" cy="2786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lg </a:t>
          </a:r>
          <a:r>
            <a:rPr lang="ru-RU" sz="1100" b="1"/>
            <a:t>Х</a:t>
          </a:r>
        </a:p>
      </cdr:txBody>
    </cdr:sp>
  </cdr:relSizeAnchor>
  <cdr:relSizeAnchor xmlns:cdr="http://schemas.openxmlformats.org/drawingml/2006/chartDrawing">
    <cdr:from>
      <cdr:x>0</cdr:x>
      <cdr:y>0.13446</cdr:y>
    </cdr:from>
    <cdr:to>
      <cdr:x>0.06332</cdr:x>
      <cdr:y>0.72215</cdr:y>
    </cdr:to>
    <cdr:sp macro="" textlink="">
      <cdr:nvSpPr>
        <cdr:cNvPr id="7" name="TextBox 1"/>
        <cdr:cNvSpPr txBox="1"/>
      </cdr:nvSpPr>
      <cdr:spPr>
        <a:xfrm xmlns:a="http://schemas.openxmlformats.org/drawingml/2006/main" rot="16200000">
          <a:off x="-751430" y="1166385"/>
          <a:ext cx="1813670" cy="3108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% </a:t>
          </a:r>
          <a:r>
            <a:rPr lang="ru-RU" sz="1100" b="1"/>
            <a:t>связывания</a:t>
          </a:r>
          <a:r>
            <a:rPr lang="ru-RU" sz="1100" b="1" baseline="0"/>
            <a:t> антител</a:t>
          </a:r>
          <a:endParaRPr lang="ru-RU" sz="1100" b="1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212</xdr:col>
      <xdr:colOff>47625</xdr:colOff>
      <xdr:row>2</xdr:row>
      <xdr:rowOff>0</xdr:rowOff>
    </xdr:from>
    <xdr:to>
      <xdr:col>212</xdr:col>
      <xdr:colOff>314325</xdr:colOff>
      <xdr:row>11</xdr:row>
      <xdr:rowOff>95250</xdr:rowOff>
    </xdr:to>
    <xdr:sp macro="" textlink="">
      <xdr:nvSpPr>
        <xdr:cNvPr id="2" name="TextBox 3"/>
        <xdr:cNvSpPr txBox="1">
          <a:spLocks noChangeArrowheads="1"/>
        </xdr:cNvSpPr>
      </xdr:nvSpPr>
      <xdr:spPr bwMode="auto">
        <a:xfrm rot="-5400000">
          <a:off x="129144712" y="966788"/>
          <a:ext cx="15525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ru-RU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% связывания антител</a:t>
          </a:r>
        </a:p>
      </xdr:txBody>
    </xdr:sp>
    <xdr:clientData/>
  </xdr:twoCellAnchor>
  <xdr:twoCellAnchor>
    <xdr:from>
      <xdr:col>0</xdr:col>
      <xdr:colOff>561975</xdr:colOff>
      <xdr:row>10</xdr:row>
      <xdr:rowOff>0</xdr:rowOff>
    </xdr:from>
    <xdr:to>
      <xdr:col>8</xdr:col>
      <xdr:colOff>329142</xdr:colOff>
      <xdr:row>29</xdr:row>
      <xdr:rowOff>9525</xdr:rowOff>
    </xdr:to>
    <xdr:graphicFrame macro="">
      <xdr:nvGraphicFramePr>
        <xdr:cNvPr id="3" name="Диаграмма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0.51629</cdr:x>
      <cdr:y>0.89274</cdr:y>
    </cdr:from>
    <cdr:to>
      <cdr:x>0.60301</cdr:x>
      <cdr:y>0.98302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397615" y="2755094"/>
          <a:ext cx="402736" cy="2786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lg </a:t>
          </a:r>
          <a:r>
            <a:rPr lang="ru-RU" sz="1100" b="1"/>
            <a:t>Х</a:t>
          </a:r>
        </a:p>
      </cdr:txBody>
    </cdr:sp>
  </cdr:relSizeAnchor>
  <cdr:relSizeAnchor xmlns:cdr="http://schemas.openxmlformats.org/drawingml/2006/chartDrawing">
    <cdr:from>
      <cdr:x>0</cdr:x>
      <cdr:y>0.13446</cdr:y>
    </cdr:from>
    <cdr:to>
      <cdr:x>0.06332</cdr:x>
      <cdr:y>0.72215</cdr:y>
    </cdr:to>
    <cdr:sp macro="" textlink="">
      <cdr:nvSpPr>
        <cdr:cNvPr id="7" name="TextBox 1"/>
        <cdr:cNvSpPr txBox="1"/>
      </cdr:nvSpPr>
      <cdr:spPr>
        <a:xfrm xmlns:a="http://schemas.openxmlformats.org/drawingml/2006/main" rot="16200000">
          <a:off x="-751430" y="1166385"/>
          <a:ext cx="1813670" cy="3108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% </a:t>
          </a:r>
          <a:r>
            <a:rPr lang="ru-RU" sz="1100" b="1"/>
            <a:t>связывания</a:t>
          </a:r>
          <a:r>
            <a:rPr lang="ru-RU" sz="1100" b="1" baseline="0"/>
            <a:t> антител</a:t>
          </a:r>
          <a:endParaRPr lang="ru-RU" sz="1100" b="1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212</xdr:col>
      <xdr:colOff>47625</xdr:colOff>
      <xdr:row>2</xdr:row>
      <xdr:rowOff>0</xdr:rowOff>
    </xdr:from>
    <xdr:to>
      <xdr:col>212</xdr:col>
      <xdr:colOff>314325</xdr:colOff>
      <xdr:row>11</xdr:row>
      <xdr:rowOff>95250</xdr:rowOff>
    </xdr:to>
    <xdr:sp macro="" textlink="">
      <xdr:nvSpPr>
        <xdr:cNvPr id="16" name="TextBox 3"/>
        <xdr:cNvSpPr txBox="1">
          <a:spLocks noChangeArrowheads="1"/>
        </xdr:cNvSpPr>
      </xdr:nvSpPr>
      <xdr:spPr bwMode="auto">
        <a:xfrm rot="-5400000">
          <a:off x="154824112" y="642938"/>
          <a:ext cx="15525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ru-RU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% связывания антител</a:t>
          </a:r>
        </a:p>
      </xdr:txBody>
    </xdr:sp>
    <xdr:clientData/>
  </xdr:twoCellAnchor>
  <xdr:twoCellAnchor>
    <xdr:from>
      <xdr:col>0</xdr:col>
      <xdr:colOff>561975</xdr:colOff>
      <xdr:row>10</xdr:row>
      <xdr:rowOff>0</xdr:rowOff>
    </xdr:from>
    <xdr:to>
      <xdr:col>8</xdr:col>
      <xdr:colOff>329142</xdr:colOff>
      <xdr:row>29</xdr:row>
      <xdr:rowOff>9525</xdr:rowOff>
    </xdr:to>
    <xdr:graphicFrame macro="">
      <xdr:nvGraphicFramePr>
        <xdr:cNvPr id="17436" name="Диаграмма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V57"/>
  <sheetViews>
    <sheetView showGridLines="0" tabSelected="1" zoomScaleNormal="100" workbookViewId="0">
      <selection activeCell="AB30" sqref="AB30"/>
    </sheetView>
  </sheetViews>
  <sheetFormatPr defaultRowHeight="12.75" x14ac:dyDescent="0.2"/>
  <cols>
    <col min="2" max="3" width="9.140625" customWidth="1"/>
    <col min="10" max="10" width="9.140625" customWidth="1"/>
    <col min="15" max="15" width="9.140625" customWidth="1"/>
  </cols>
  <sheetData>
    <row r="1" spans="2:22" ht="12.95" customHeight="1" x14ac:dyDescent="0.2"/>
    <row r="2" spans="2:22" ht="12.95" customHeight="1" x14ac:dyDescent="0.2">
      <c r="B2" s="101" t="s">
        <v>75</v>
      </c>
      <c r="C2" s="101"/>
      <c r="D2" s="101"/>
      <c r="E2" s="101"/>
      <c r="F2" s="101"/>
      <c r="G2" s="101"/>
      <c r="H2" s="101"/>
      <c r="J2" s="3" t="s">
        <v>77</v>
      </c>
    </row>
    <row r="3" spans="2:22" ht="12.95" customHeight="1" thickBot="1" x14ac:dyDescent="0.25"/>
    <row r="4" spans="2:22" ht="12.95" customHeight="1" x14ac:dyDescent="0.2">
      <c r="B4" s="93" t="s">
        <v>74</v>
      </c>
      <c r="C4" s="102"/>
      <c r="D4" s="104" t="s">
        <v>8</v>
      </c>
      <c r="E4" s="105"/>
      <c r="F4" s="105"/>
      <c r="G4" s="106"/>
      <c r="J4" s="48"/>
      <c r="K4" s="17">
        <v>1</v>
      </c>
      <c r="L4" s="17">
        <v>2</v>
      </c>
      <c r="M4" s="17">
        <v>3</v>
      </c>
      <c r="N4" s="17">
        <v>4</v>
      </c>
      <c r="O4" s="17">
        <v>5</v>
      </c>
      <c r="P4" s="17">
        <v>6</v>
      </c>
      <c r="Q4" s="17">
        <v>7</v>
      </c>
      <c r="R4" s="17">
        <v>8</v>
      </c>
      <c r="S4" s="17">
        <v>9</v>
      </c>
      <c r="T4" s="17">
        <v>10</v>
      </c>
      <c r="U4" s="17">
        <v>11</v>
      </c>
      <c r="V4" s="17">
        <v>12</v>
      </c>
    </row>
    <row r="5" spans="2:22" ht="12.95" customHeight="1" thickBot="1" x14ac:dyDescent="0.25">
      <c r="B5" s="95"/>
      <c r="C5" s="103"/>
      <c r="D5" s="45" t="s">
        <v>0</v>
      </c>
      <c r="E5" s="46" t="s">
        <v>1</v>
      </c>
      <c r="F5" s="46" t="s">
        <v>2</v>
      </c>
      <c r="G5" s="47" t="s">
        <v>7</v>
      </c>
      <c r="J5" s="17" t="s">
        <v>9</v>
      </c>
      <c r="K5" s="74">
        <v>0</v>
      </c>
      <c r="L5" s="74">
        <v>0</v>
      </c>
      <c r="M5" s="75" t="s">
        <v>10</v>
      </c>
      <c r="N5" s="75" t="s">
        <v>10</v>
      </c>
      <c r="O5" s="75" t="s">
        <v>11</v>
      </c>
      <c r="P5" s="75" t="s">
        <v>11</v>
      </c>
      <c r="Q5" s="75" t="s">
        <v>12</v>
      </c>
      <c r="R5" s="75" t="s">
        <v>12</v>
      </c>
      <c r="S5" s="75" t="s">
        <v>13</v>
      </c>
      <c r="T5" s="75" t="s">
        <v>13</v>
      </c>
      <c r="U5" s="75" t="s">
        <v>14</v>
      </c>
      <c r="V5" s="75" t="s">
        <v>14</v>
      </c>
    </row>
    <row r="6" spans="2:22" ht="12.95" customHeight="1" x14ac:dyDescent="0.2">
      <c r="B6" s="107" t="s">
        <v>4</v>
      </c>
      <c r="C6" s="108"/>
      <c r="D6" s="29">
        <v>0.1</v>
      </c>
      <c r="E6" s="30">
        <v>0.01</v>
      </c>
      <c r="F6" s="30">
        <v>1E-3</v>
      </c>
      <c r="G6" s="31">
        <v>0</v>
      </c>
      <c r="J6" s="17" t="s">
        <v>15</v>
      </c>
      <c r="K6" s="75" t="s">
        <v>16</v>
      </c>
      <c r="L6" s="75" t="s">
        <v>16</v>
      </c>
      <c r="M6" s="75" t="s">
        <v>17</v>
      </c>
      <c r="N6" s="75" t="s">
        <v>17</v>
      </c>
      <c r="O6" s="75" t="s">
        <v>18</v>
      </c>
      <c r="P6" s="75" t="s">
        <v>18</v>
      </c>
      <c r="Q6" s="75" t="s">
        <v>19</v>
      </c>
      <c r="R6" s="75" t="s">
        <v>19</v>
      </c>
      <c r="S6" s="75" t="s">
        <v>20</v>
      </c>
      <c r="T6" s="75" t="s">
        <v>20</v>
      </c>
      <c r="U6" s="75" t="s">
        <v>21</v>
      </c>
      <c r="V6" s="75" t="s">
        <v>21</v>
      </c>
    </row>
    <row r="7" spans="2:22" ht="12.95" customHeight="1" x14ac:dyDescent="0.2">
      <c r="B7" s="99" t="s">
        <v>5</v>
      </c>
      <c r="C7" s="100"/>
      <c r="D7" s="32">
        <v>-1</v>
      </c>
      <c r="E7" s="33">
        <v>-2</v>
      </c>
      <c r="F7" s="33">
        <v>-3</v>
      </c>
      <c r="G7" s="34">
        <v>0</v>
      </c>
      <c r="J7" s="17" t="s">
        <v>22</v>
      </c>
      <c r="K7" s="75" t="s">
        <v>23</v>
      </c>
      <c r="L7" s="75" t="s">
        <v>23</v>
      </c>
      <c r="M7" s="75" t="s">
        <v>24</v>
      </c>
      <c r="N7" s="75" t="s">
        <v>24</v>
      </c>
      <c r="O7" s="75" t="s">
        <v>25</v>
      </c>
      <c r="P7" s="75" t="s">
        <v>25</v>
      </c>
      <c r="Q7" s="75" t="s">
        <v>26</v>
      </c>
      <c r="R7" s="75" t="s">
        <v>26</v>
      </c>
      <c r="S7" s="75" t="s">
        <v>27</v>
      </c>
      <c r="T7" s="75" t="s">
        <v>27</v>
      </c>
      <c r="U7" s="75" t="s">
        <v>28</v>
      </c>
      <c r="V7" s="75" t="s">
        <v>28</v>
      </c>
    </row>
    <row r="8" spans="2:22" ht="12.95" customHeight="1" x14ac:dyDescent="0.2">
      <c r="B8" s="99" t="s">
        <v>6</v>
      </c>
      <c r="C8" s="100"/>
      <c r="D8" s="32" t="e">
        <f>(K7+L7)/2</f>
        <v>#VALUE!</v>
      </c>
      <c r="E8" s="33" t="e">
        <f>(K8+L8)/2</f>
        <v>#VALUE!</v>
      </c>
      <c r="F8" s="33" t="e">
        <f>(K9+L9)/2</f>
        <v>#VALUE!</v>
      </c>
      <c r="G8" s="34" t="e">
        <f>(K6+L6)/2</f>
        <v>#VALUE!</v>
      </c>
      <c r="J8" s="17" t="s">
        <v>29</v>
      </c>
      <c r="K8" s="75" t="s">
        <v>30</v>
      </c>
      <c r="L8" s="75" t="s">
        <v>30</v>
      </c>
      <c r="M8" s="75" t="s">
        <v>31</v>
      </c>
      <c r="N8" s="75" t="s">
        <v>31</v>
      </c>
      <c r="O8" s="75" t="s">
        <v>32</v>
      </c>
      <c r="P8" s="75" t="s">
        <v>32</v>
      </c>
      <c r="Q8" s="75" t="s">
        <v>33</v>
      </c>
      <c r="R8" s="75" t="s">
        <v>33</v>
      </c>
      <c r="S8" s="75" t="s">
        <v>34</v>
      </c>
      <c r="T8" s="75" t="s">
        <v>34</v>
      </c>
      <c r="U8" s="75" t="s">
        <v>35</v>
      </c>
      <c r="V8" s="75" t="s">
        <v>35</v>
      </c>
    </row>
    <row r="9" spans="2:22" ht="12.95" customHeight="1" thickBot="1" x14ac:dyDescent="0.25">
      <c r="B9" s="91" t="s">
        <v>3</v>
      </c>
      <c r="C9" s="92"/>
      <c r="D9" s="35" t="e">
        <f>D8/G8*100</f>
        <v>#VALUE!</v>
      </c>
      <c r="E9" s="36" t="e">
        <f>E8/G8*100</f>
        <v>#VALUE!</v>
      </c>
      <c r="F9" s="36" t="e">
        <f>F8/G8*100</f>
        <v>#VALUE!</v>
      </c>
      <c r="G9" s="37"/>
      <c r="J9" s="17" t="s">
        <v>36</v>
      </c>
      <c r="K9" s="75" t="s">
        <v>37</v>
      </c>
      <c r="L9" s="75" t="s">
        <v>37</v>
      </c>
      <c r="M9" s="75" t="s">
        <v>38</v>
      </c>
      <c r="N9" s="75" t="s">
        <v>38</v>
      </c>
      <c r="O9" s="75" t="s">
        <v>39</v>
      </c>
      <c r="P9" s="75" t="s">
        <v>39</v>
      </c>
      <c r="Q9" s="75" t="s">
        <v>40</v>
      </c>
      <c r="R9" s="75" t="s">
        <v>40</v>
      </c>
      <c r="S9" s="75" t="s">
        <v>41</v>
      </c>
      <c r="T9" s="75" t="s">
        <v>41</v>
      </c>
      <c r="U9" s="75" t="s">
        <v>42</v>
      </c>
      <c r="V9" s="75" t="s">
        <v>42</v>
      </c>
    </row>
    <row r="10" spans="2:22" ht="12.95" customHeight="1" x14ac:dyDescent="0.2">
      <c r="B10" s="2"/>
      <c r="C10" s="1"/>
      <c r="D10" s="1"/>
      <c r="E10" s="1"/>
      <c r="F10" s="1"/>
      <c r="G10" s="1"/>
      <c r="J10" s="17" t="s">
        <v>43</v>
      </c>
      <c r="K10" s="75" t="s">
        <v>44</v>
      </c>
      <c r="L10" s="75" t="s">
        <v>44</v>
      </c>
      <c r="M10" s="75" t="s">
        <v>45</v>
      </c>
      <c r="N10" s="75" t="s">
        <v>45</v>
      </c>
      <c r="O10" s="75" t="s">
        <v>46</v>
      </c>
      <c r="P10" s="75" t="s">
        <v>46</v>
      </c>
      <c r="Q10" s="75" t="s">
        <v>47</v>
      </c>
      <c r="R10" s="75" t="s">
        <v>47</v>
      </c>
      <c r="S10" s="75" t="s">
        <v>48</v>
      </c>
      <c r="T10" s="75" t="s">
        <v>48</v>
      </c>
      <c r="U10" s="75" t="s">
        <v>49</v>
      </c>
      <c r="V10" s="75" t="s">
        <v>49</v>
      </c>
    </row>
    <row r="11" spans="2:22" ht="12.95" customHeight="1" x14ac:dyDescent="0.2">
      <c r="C11" s="1"/>
      <c r="J11" s="17" t="s">
        <v>50</v>
      </c>
      <c r="K11" s="75" t="s">
        <v>51</v>
      </c>
      <c r="L11" s="75" t="s">
        <v>51</v>
      </c>
      <c r="M11" s="75" t="s">
        <v>52</v>
      </c>
      <c r="N11" s="75" t="s">
        <v>52</v>
      </c>
      <c r="O11" s="75" t="s">
        <v>53</v>
      </c>
      <c r="P11" s="75" t="s">
        <v>53</v>
      </c>
      <c r="Q11" s="75" t="s">
        <v>54</v>
      </c>
      <c r="R11" s="75" t="s">
        <v>54</v>
      </c>
      <c r="S11" s="75" t="s">
        <v>55</v>
      </c>
      <c r="T11" s="75" t="s">
        <v>55</v>
      </c>
      <c r="U11" s="75" t="s">
        <v>56</v>
      </c>
      <c r="V11" s="75" t="s">
        <v>56</v>
      </c>
    </row>
    <row r="12" spans="2:22" ht="12.95" customHeight="1" x14ac:dyDescent="0.2">
      <c r="J12" s="17" t="s">
        <v>57</v>
      </c>
      <c r="K12" s="75" t="s">
        <v>58</v>
      </c>
      <c r="L12" s="75" t="s">
        <v>58</v>
      </c>
      <c r="M12" s="75" t="s">
        <v>59</v>
      </c>
      <c r="N12" s="75" t="s">
        <v>59</v>
      </c>
      <c r="O12" s="75" t="s">
        <v>60</v>
      </c>
      <c r="P12" s="75" t="s">
        <v>60</v>
      </c>
      <c r="Q12" s="75" t="s">
        <v>61</v>
      </c>
      <c r="R12" s="75" t="s">
        <v>61</v>
      </c>
      <c r="S12" s="75" t="s">
        <v>62</v>
      </c>
      <c r="T12" s="75" t="s">
        <v>62</v>
      </c>
      <c r="U12" s="75" t="s">
        <v>63</v>
      </c>
      <c r="V12" s="75" t="s">
        <v>63</v>
      </c>
    </row>
    <row r="13" spans="2:22" ht="12.95" customHeight="1" x14ac:dyDescent="0.2"/>
    <row r="14" spans="2:22" ht="12.95" customHeight="1" x14ac:dyDescent="0.2">
      <c r="J14" s="4" t="s">
        <v>78</v>
      </c>
    </row>
    <row r="15" spans="2:22" ht="12.95" customHeight="1" x14ac:dyDescent="0.2">
      <c r="J15" s="5" t="s">
        <v>64</v>
      </c>
      <c r="K15" t="s">
        <v>65</v>
      </c>
    </row>
    <row r="16" spans="2:22" ht="12.95" customHeight="1" x14ac:dyDescent="0.2">
      <c r="K16" t="s">
        <v>76</v>
      </c>
    </row>
    <row r="17" spans="2:16" ht="12.95" customHeight="1" thickBot="1" x14ac:dyDescent="0.25"/>
    <row r="18" spans="2:16" ht="12.95" customHeight="1" thickBot="1" x14ac:dyDescent="0.25">
      <c r="J18" s="6" t="s">
        <v>64</v>
      </c>
      <c r="K18" s="7">
        <v>1</v>
      </c>
      <c r="L18" s="10">
        <v>-31.992999999999999</v>
      </c>
      <c r="M18" s="7">
        <v>2</v>
      </c>
      <c r="N18" s="18">
        <v>-54.131999999999998</v>
      </c>
    </row>
    <row r="19" spans="2:16" ht="12.95" customHeight="1" thickBot="1" x14ac:dyDescent="0.25">
      <c r="J19" s="6" t="s">
        <v>66</v>
      </c>
      <c r="K19" s="70">
        <v>1</v>
      </c>
      <c r="L19" s="76"/>
      <c r="M19" s="71">
        <v>2</v>
      </c>
      <c r="N19" s="77"/>
    </row>
    <row r="20" spans="2:16" ht="12.95" customHeight="1" thickBot="1" x14ac:dyDescent="0.25"/>
    <row r="21" spans="2:16" ht="12.95" customHeight="1" x14ac:dyDescent="0.2">
      <c r="J21" s="93" t="s">
        <v>67</v>
      </c>
      <c r="K21" s="94"/>
      <c r="L21" s="97" t="s">
        <v>70</v>
      </c>
      <c r="M21" s="97" t="s">
        <v>72</v>
      </c>
      <c r="N21" s="97" t="s">
        <v>71</v>
      </c>
      <c r="O21" s="97" t="s">
        <v>4</v>
      </c>
      <c r="P21" s="88" t="s">
        <v>68</v>
      </c>
    </row>
    <row r="22" spans="2:16" ht="12.95" customHeight="1" thickBot="1" x14ac:dyDescent="0.25">
      <c r="J22" s="95"/>
      <c r="K22" s="96"/>
      <c r="L22" s="98"/>
      <c r="M22" s="98"/>
      <c r="N22" s="98"/>
      <c r="O22" s="98"/>
      <c r="P22" s="89"/>
    </row>
    <row r="23" spans="2:16" ht="12.95" customHeight="1" x14ac:dyDescent="0.2">
      <c r="J23" s="25" t="s">
        <v>9</v>
      </c>
      <c r="K23" s="27">
        <v>0</v>
      </c>
      <c r="L23" s="13">
        <v>0</v>
      </c>
      <c r="M23" s="13" t="s">
        <v>69</v>
      </c>
      <c r="N23" s="13" t="s">
        <v>69</v>
      </c>
      <c r="O23" s="13" t="s">
        <v>69</v>
      </c>
      <c r="P23" s="14"/>
    </row>
    <row r="24" spans="2:16" ht="12.95" customHeight="1" x14ac:dyDescent="0.2">
      <c r="J24" s="26" t="s">
        <v>15</v>
      </c>
      <c r="K24" s="28" t="s">
        <v>16</v>
      </c>
      <c r="L24" s="8" t="e">
        <f>G8</f>
        <v>#VALUE!</v>
      </c>
      <c r="M24" s="8">
        <v>100</v>
      </c>
      <c r="N24" s="8" t="s">
        <v>69</v>
      </c>
      <c r="O24" s="8">
        <v>0</v>
      </c>
      <c r="P24" s="11"/>
    </row>
    <row r="25" spans="2:16" ht="12.95" customHeight="1" x14ac:dyDescent="0.2">
      <c r="J25" s="26" t="s">
        <v>22</v>
      </c>
      <c r="K25" s="28" t="s">
        <v>23</v>
      </c>
      <c r="L25" s="8" t="e">
        <f>D8</f>
        <v>#VALUE!</v>
      </c>
      <c r="M25" s="9" t="e">
        <f>D9</f>
        <v>#VALUE!</v>
      </c>
      <c r="N25" s="8">
        <v>-1</v>
      </c>
      <c r="O25" s="8">
        <v>0.1</v>
      </c>
      <c r="P25" s="11"/>
    </row>
    <row r="26" spans="2:16" ht="12.95" customHeight="1" x14ac:dyDescent="0.2">
      <c r="J26" s="26" t="s">
        <v>29</v>
      </c>
      <c r="K26" s="28" t="s">
        <v>30</v>
      </c>
      <c r="L26" s="8" t="e">
        <f>E8</f>
        <v>#VALUE!</v>
      </c>
      <c r="M26" s="9" t="e">
        <f>E9</f>
        <v>#VALUE!</v>
      </c>
      <c r="N26" s="8">
        <v>-2</v>
      </c>
      <c r="O26" s="8">
        <v>0.01</v>
      </c>
      <c r="P26" s="11"/>
    </row>
    <row r="27" spans="2:16" ht="12.95" customHeight="1" x14ac:dyDescent="0.2">
      <c r="J27" s="26" t="s">
        <v>36</v>
      </c>
      <c r="K27" s="28" t="s">
        <v>37</v>
      </c>
      <c r="L27" s="8" t="e">
        <f>F8</f>
        <v>#VALUE!</v>
      </c>
      <c r="M27" s="9" t="e">
        <f>F9</f>
        <v>#VALUE!</v>
      </c>
      <c r="N27" s="8">
        <v>-3</v>
      </c>
      <c r="O27" s="8">
        <v>1E-3</v>
      </c>
      <c r="P27" s="11"/>
    </row>
    <row r="28" spans="2:16" ht="12.95" customHeight="1" x14ac:dyDescent="0.2">
      <c r="J28" s="26" t="s">
        <v>43</v>
      </c>
      <c r="K28" s="28" t="s">
        <v>44</v>
      </c>
      <c r="L28" s="39" t="e">
        <f>(K10+L10)/2</f>
        <v>#VALUE!</v>
      </c>
      <c r="M28" s="39" t="e">
        <f>L28/L24*100</f>
        <v>#VALUE!</v>
      </c>
      <c r="N28" s="39" t="e">
        <f>(M28-N19)/L19</f>
        <v>#VALUE!</v>
      </c>
      <c r="O28" s="19" t="e">
        <f>POWER(10,N28)</f>
        <v>#VALUE!</v>
      </c>
      <c r="P28" s="40" t="e">
        <f>O28*10</f>
        <v>#VALUE!</v>
      </c>
    </row>
    <row r="29" spans="2:16" ht="12.95" customHeight="1" x14ac:dyDescent="0.2">
      <c r="J29" s="26" t="s">
        <v>50</v>
      </c>
      <c r="K29" s="28" t="s">
        <v>51</v>
      </c>
      <c r="L29" s="39" t="e">
        <f>(K11+L11)/2</f>
        <v>#VALUE!</v>
      </c>
      <c r="M29" s="39" t="e">
        <f>L29/L24*100</f>
        <v>#VALUE!</v>
      </c>
      <c r="N29" s="39" t="e">
        <f>(M29-N19)/L19</f>
        <v>#VALUE!</v>
      </c>
      <c r="O29" s="19" t="e">
        <f t="shared" ref="O29:O30" si="0">POWER(10,N29)</f>
        <v>#VALUE!</v>
      </c>
      <c r="P29" s="40" t="e">
        <f t="shared" ref="P29:P30" si="1">O29*10</f>
        <v>#VALUE!</v>
      </c>
    </row>
    <row r="30" spans="2:16" ht="12.95" customHeight="1" thickBot="1" x14ac:dyDescent="0.25">
      <c r="J30" s="41" t="s">
        <v>57</v>
      </c>
      <c r="K30" s="42" t="s">
        <v>58</v>
      </c>
      <c r="L30" s="43" t="e">
        <f>(K12+L12)/2</f>
        <v>#VALUE!</v>
      </c>
      <c r="M30" s="43" t="e">
        <f>L30/L24*100</f>
        <v>#VALUE!</v>
      </c>
      <c r="N30" s="43" t="e">
        <f>(M30-N19)/L19</f>
        <v>#VALUE!</v>
      </c>
      <c r="O30" s="20" t="e">
        <f t="shared" si="0"/>
        <v>#VALUE!</v>
      </c>
      <c r="P30" s="44" t="e">
        <f t="shared" si="1"/>
        <v>#VALUE!</v>
      </c>
    </row>
    <row r="31" spans="2:16" ht="12.95" customHeight="1" x14ac:dyDescent="0.2">
      <c r="B31" s="90" t="s">
        <v>79</v>
      </c>
      <c r="C31" s="90"/>
      <c r="D31" s="90"/>
      <c r="E31" s="90"/>
      <c r="F31" s="90"/>
      <c r="G31" s="90"/>
      <c r="H31" s="90"/>
      <c r="I31" s="90"/>
    </row>
    <row r="32" spans="2:16" ht="12.95" customHeight="1" thickBot="1" x14ac:dyDescent="0.25"/>
    <row r="33" spans="2:19" ht="12.95" customHeight="1" thickBot="1" x14ac:dyDescent="0.25">
      <c r="B33" s="22" t="s">
        <v>73</v>
      </c>
      <c r="C33" s="23" t="s">
        <v>4</v>
      </c>
      <c r="D33" s="24" t="s">
        <v>68</v>
      </c>
      <c r="E33" s="22" t="s">
        <v>73</v>
      </c>
      <c r="F33" s="23" t="s">
        <v>4</v>
      </c>
      <c r="G33" s="24" t="s">
        <v>68</v>
      </c>
      <c r="H33" s="22" t="s">
        <v>73</v>
      </c>
      <c r="I33" s="23" t="s">
        <v>4</v>
      </c>
      <c r="J33" s="24" t="s">
        <v>68</v>
      </c>
      <c r="K33" s="22" t="s">
        <v>73</v>
      </c>
      <c r="L33" s="23" t="s">
        <v>4</v>
      </c>
      <c r="M33" s="24" t="s">
        <v>68</v>
      </c>
      <c r="N33" s="22" t="s">
        <v>73</v>
      </c>
      <c r="O33" s="23" t="s">
        <v>4</v>
      </c>
      <c r="P33" s="24" t="s">
        <v>68</v>
      </c>
      <c r="Q33" s="22" t="s">
        <v>73</v>
      </c>
      <c r="R33" s="23" t="s">
        <v>4</v>
      </c>
      <c r="S33" s="24" t="s">
        <v>68</v>
      </c>
    </row>
    <row r="34" spans="2:19" ht="12.95" customHeight="1" x14ac:dyDescent="0.2">
      <c r="B34" s="25">
        <v>0</v>
      </c>
      <c r="C34" s="13" t="s">
        <v>69</v>
      </c>
      <c r="D34" s="14"/>
      <c r="E34" s="80" t="s">
        <v>10</v>
      </c>
      <c r="F34" s="51" t="e">
        <f>POWER(10,((M5+N5)/2/L24*100-N19)/L19)</f>
        <v>#VALUE!</v>
      </c>
      <c r="G34" s="49" t="e">
        <f>F34*10</f>
        <v>#VALUE!</v>
      </c>
      <c r="H34" s="80" t="s">
        <v>11</v>
      </c>
      <c r="I34" s="51" t="e">
        <f>POWER(10,((O5+P5)/2/L24*100-N19)/L19)</f>
        <v>#VALUE!</v>
      </c>
      <c r="J34" s="49" t="e">
        <f>I34*10</f>
        <v>#VALUE!</v>
      </c>
      <c r="K34" s="80" t="s">
        <v>12</v>
      </c>
      <c r="L34" s="51" t="e">
        <f>POWER(10,((Q5+R5)/2/L24*100-N19)/L19)</f>
        <v>#VALUE!</v>
      </c>
      <c r="M34" s="49" t="e">
        <f>L34*10</f>
        <v>#VALUE!</v>
      </c>
      <c r="N34" s="80" t="s">
        <v>13</v>
      </c>
      <c r="O34" s="51" t="e">
        <f>POWER(10,((S5+T5)/2/L24*100-N19)/L19)</f>
        <v>#VALUE!</v>
      </c>
      <c r="P34" s="49" t="e">
        <f>O34*10</f>
        <v>#VALUE!</v>
      </c>
      <c r="Q34" s="80" t="s">
        <v>14</v>
      </c>
      <c r="R34" s="51" t="e">
        <f>POWER(10,((U5+V5)/2/L24*100-N19)/L19)</f>
        <v>#VALUE!</v>
      </c>
      <c r="S34" s="49" t="e">
        <f>R34*10</f>
        <v>#VALUE!</v>
      </c>
    </row>
    <row r="35" spans="2:19" ht="12.95" customHeight="1" x14ac:dyDescent="0.2">
      <c r="B35" s="26" t="s">
        <v>16</v>
      </c>
      <c r="C35" s="8">
        <v>0</v>
      </c>
      <c r="D35" s="11"/>
      <c r="E35" s="81" t="s">
        <v>17</v>
      </c>
      <c r="F35" s="19" t="e">
        <f>POWER(10,((M6+N6)/2/L24*100-N19)/L19)</f>
        <v>#VALUE!</v>
      </c>
      <c r="G35" s="49" t="e">
        <f t="shared" ref="G35:G41" si="2">F35*10</f>
        <v>#VALUE!</v>
      </c>
      <c r="H35" s="81" t="s">
        <v>18</v>
      </c>
      <c r="I35" s="19" t="e">
        <f>POWER(10,((O6+P6)/2/L24*100-N19)/L19)</f>
        <v>#VALUE!</v>
      </c>
      <c r="J35" s="49" t="e">
        <f t="shared" ref="J35:J41" si="3">I35*10</f>
        <v>#VALUE!</v>
      </c>
      <c r="K35" s="81" t="s">
        <v>19</v>
      </c>
      <c r="L35" s="19" t="e">
        <f>POWER(10,((Q6+R6)/2/L24*100-N19)/L19)</f>
        <v>#VALUE!</v>
      </c>
      <c r="M35" s="49" t="e">
        <f t="shared" ref="M35:M41" si="4">L35*10</f>
        <v>#VALUE!</v>
      </c>
      <c r="N35" s="81" t="s">
        <v>20</v>
      </c>
      <c r="O35" s="19" t="e">
        <f>POWER(10,((S6+T6)/2/L24*100-N19)/L19)</f>
        <v>#VALUE!</v>
      </c>
      <c r="P35" s="49" t="e">
        <f t="shared" ref="P35:P41" si="5">O35*10</f>
        <v>#VALUE!</v>
      </c>
      <c r="Q35" s="81" t="s">
        <v>21</v>
      </c>
      <c r="R35" s="19" t="e">
        <f>POWER(10,((U6+V6)/2/L24*100-N19)/L19)</f>
        <v>#VALUE!</v>
      </c>
      <c r="S35" s="49" t="e">
        <f t="shared" ref="S35:S41" si="6">R35*10</f>
        <v>#VALUE!</v>
      </c>
    </row>
    <row r="36" spans="2:19" ht="12.95" customHeight="1" x14ac:dyDescent="0.2">
      <c r="B36" s="26" t="s">
        <v>23</v>
      </c>
      <c r="C36" s="8">
        <v>0.1</v>
      </c>
      <c r="D36" s="11"/>
      <c r="E36" s="80" t="s">
        <v>24</v>
      </c>
      <c r="F36" s="19" t="e">
        <f>POWER(10,((M7+N7)/2/L24*100-N19)/L19)</f>
        <v>#VALUE!</v>
      </c>
      <c r="G36" s="49" t="e">
        <f t="shared" si="2"/>
        <v>#VALUE!</v>
      </c>
      <c r="H36" s="80" t="s">
        <v>25</v>
      </c>
      <c r="I36" s="19" t="e">
        <f>POWER(10,((O7+P7)/2/L24*100-N19)/L19)</f>
        <v>#VALUE!</v>
      </c>
      <c r="J36" s="49" t="e">
        <f t="shared" si="3"/>
        <v>#VALUE!</v>
      </c>
      <c r="K36" s="80" t="s">
        <v>26</v>
      </c>
      <c r="L36" s="19" t="e">
        <f>POWER(10,((Q7+R7)/2/L24*100-N19)/L19)</f>
        <v>#VALUE!</v>
      </c>
      <c r="M36" s="49" t="e">
        <f t="shared" si="4"/>
        <v>#VALUE!</v>
      </c>
      <c r="N36" s="80" t="s">
        <v>27</v>
      </c>
      <c r="O36" s="19" t="e">
        <f>POWER(10,((S7+T7)/2/L24*100-N19)/L19)</f>
        <v>#VALUE!</v>
      </c>
      <c r="P36" s="49" t="e">
        <f t="shared" si="5"/>
        <v>#VALUE!</v>
      </c>
      <c r="Q36" s="80" t="s">
        <v>28</v>
      </c>
      <c r="R36" s="19" t="e">
        <f>POWER(10,((U7+V7)/2/L24*100-N19)/L19)</f>
        <v>#VALUE!</v>
      </c>
      <c r="S36" s="49" t="e">
        <f t="shared" si="6"/>
        <v>#VALUE!</v>
      </c>
    </row>
    <row r="37" spans="2:19" ht="12.95" customHeight="1" x14ac:dyDescent="0.2">
      <c r="B37" s="26" t="s">
        <v>30</v>
      </c>
      <c r="C37" s="8">
        <v>0.01</v>
      </c>
      <c r="D37" s="11"/>
      <c r="E37" s="81" t="s">
        <v>31</v>
      </c>
      <c r="F37" s="19" t="e">
        <f>POWER(10,((M8+N8)/2/L24*100-N19)/L19)</f>
        <v>#VALUE!</v>
      </c>
      <c r="G37" s="49" t="e">
        <f t="shared" si="2"/>
        <v>#VALUE!</v>
      </c>
      <c r="H37" s="81" t="s">
        <v>32</v>
      </c>
      <c r="I37" s="19" t="e">
        <f>POWER(10,((O8+P8)/2/L24*100-N19)/L19)</f>
        <v>#VALUE!</v>
      </c>
      <c r="J37" s="49" t="e">
        <f t="shared" si="3"/>
        <v>#VALUE!</v>
      </c>
      <c r="K37" s="81" t="s">
        <v>33</v>
      </c>
      <c r="L37" s="19" t="e">
        <f>POWER(10,((Q8+R8)/2/L24*100-N19)/L19)</f>
        <v>#VALUE!</v>
      </c>
      <c r="M37" s="49" t="e">
        <f t="shared" si="4"/>
        <v>#VALUE!</v>
      </c>
      <c r="N37" s="81" t="s">
        <v>34</v>
      </c>
      <c r="O37" s="19" t="e">
        <f>POWER(10,((S8+T8)/2/L24*100-N19)/L19)</f>
        <v>#VALUE!</v>
      </c>
      <c r="P37" s="49" t="e">
        <f t="shared" si="5"/>
        <v>#VALUE!</v>
      </c>
      <c r="Q37" s="81" t="s">
        <v>35</v>
      </c>
      <c r="R37" s="19" t="e">
        <f>POWER(10,((U8+V8)/2/L24*100-N19)/L19)</f>
        <v>#VALUE!</v>
      </c>
      <c r="S37" s="49" t="e">
        <f t="shared" si="6"/>
        <v>#VALUE!</v>
      </c>
    </row>
    <row r="38" spans="2:19" ht="12.95" customHeight="1" x14ac:dyDescent="0.2">
      <c r="B38" s="26" t="s">
        <v>37</v>
      </c>
      <c r="C38" s="8">
        <v>1E-3</v>
      </c>
      <c r="D38" s="11"/>
      <c r="E38" s="80" t="s">
        <v>38</v>
      </c>
      <c r="F38" s="19" t="e">
        <f>POWER(10,((M9+N9)/2/L24*100-N19)/L19)</f>
        <v>#VALUE!</v>
      </c>
      <c r="G38" s="49" t="e">
        <f t="shared" si="2"/>
        <v>#VALUE!</v>
      </c>
      <c r="H38" s="80" t="s">
        <v>39</v>
      </c>
      <c r="I38" s="19" t="e">
        <f>POWER(10,((O9+P9)/2/L24*100-N19)/L19)</f>
        <v>#VALUE!</v>
      </c>
      <c r="J38" s="49" t="e">
        <f t="shared" si="3"/>
        <v>#VALUE!</v>
      </c>
      <c r="K38" s="80" t="s">
        <v>40</v>
      </c>
      <c r="L38" s="19" t="e">
        <f>POWER(10,((Q9+R9)/2/L24*100-N19)/L19)</f>
        <v>#VALUE!</v>
      </c>
      <c r="M38" s="49" t="e">
        <f t="shared" si="4"/>
        <v>#VALUE!</v>
      </c>
      <c r="N38" s="80" t="s">
        <v>41</v>
      </c>
      <c r="O38" s="19" t="e">
        <f>POWER(10,((S9+T9)/2/L24*100-N19)/L19)</f>
        <v>#VALUE!</v>
      </c>
      <c r="P38" s="49" t="e">
        <f t="shared" si="5"/>
        <v>#VALUE!</v>
      </c>
      <c r="Q38" s="80" t="s">
        <v>42</v>
      </c>
      <c r="R38" s="19" t="e">
        <f>POWER(10,((U9+V9)/2/L24*100-N19)/L19)</f>
        <v>#VALUE!</v>
      </c>
      <c r="S38" s="49" t="e">
        <f t="shared" si="6"/>
        <v>#VALUE!</v>
      </c>
    </row>
    <row r="39" spans="2:19" ht="12.95" customHeight="1" x14ac:dyDescent="0.2">
      <c r="B39" s="78" t="s">
        <v>44</v>
      </c>
      <c r="C39" s="19" t="e">
        <f>POWER(10,((K10+L10)/2/L24*100-N19)/L19)</f>
        <v>#VALUE!</v>
      </c>
      <c r="D39" s="40" t="e">
        <f>C39*10</f>
        <v>#VALUE!</v>
      </c>
      <c r="E39" s="81" t="s">
        <v>45</v>
      </c>
      <c r="F39" s="19" t="e">
        <f>POWER(10,((M10+N10)/2/L24*100-N19)/L19)</f>
        <v>#VALUE!</v>
      </c>
      <c r="G39" s="49" t="e">
        <f t="shared" si="2"/>
        <v>#VALUE!</v>
      </c>
      <c r="H39" s="81" t="s">
        <v>46</v>
      </c>
      <c r="I39" s="19" t="e">
        <f>POWER(10,((O10+P10)/2/L24*100-N19)/L19)</f>
        <v>#VALUE!</v>
      </c>
      <c r="J39" s="49" t="e">
        <f t="shared" si="3"/>
        <v>#VALUE!</v>
      </c>
      <c r="K39" s="81" t="s">
        <v>47</v>
      </c>
      <c r="L39" s="19" t="e">
        <f>POWER(10,((Q10+R10)/2/L24*100-N19)/L19)</f>
        <v>#VALUE!</v>
      </c>
      <c r="M39" s="49" t="e">
        <f t="shared" si="4"/>
        <v>#VALUE!</v>
      </c>
      <c r="N39" s="81" t="s">
        <v>48</v>
      </c>
      <c r="O39" s="19" t="e">
        <f>POWER(10,((S10+T10)/2/L24*100-N19)/L19)</f>
        <v>#VALUE!</v>
      </c>
      <c r="P39" s="49" t="e">
        <f t="shared" si="5"/>
        <v>#VALUE!</v>
      </c>
      <c r="Q39" s="81" t="s">
        <v>49</v>
      </c>
      <c r="R39" s="19" t="e">
        <f>POWER(10,((U10+V10)/2/L24*100-N19)/L19)</f>
        <v>#VALUE!</v>
      </c>
      <c r="S39" s="49" t="e">
        <f t="shared" si="6"/>
        <v>#VALUE!</v>
      </c>
    </row>
    <row r="40" spans="2:19" ht="12.95" customHeight="1" x14ac:dyDescent="0.2">
      <c r="B40" s="78" t="s">
        <v>51</v>
      </c>
      <c r="C40" s="19" t="e">
        <f>POWER(10,((K11+L11)/2/L24*100-N19)/L19)</f>
        <v>#VALUE!</v>
      </c>
      <c r="D40" s="40" t="e">
        <f t="shared" ref="D40:D41" si="7">C40*10</f>
        <v>#VALUE!</v>
      </c>
      <c r="E40" s="80" t="s">
        <v>52</v>
      </c>
      <c r="F40" s="19" t="e">
        <f>POWER(10,((M11+N11)/2/L24*100-N19)/L19)</f>
        <v>#VALUE!</v>
      </c>
      <c r="G40" s="49" t="e">
        <f t="shared" si="2"/>
        <v>#VALUE!</v>
      </c>
      <c r="H40" s="80" t="s">
        <v>53</v>
      </c>
      <c r="I40" s="19" t="e">
        <f>POWER(10,((O11+P11)/2/L24*100-N19)/L19)</f>
        <v>#VALUE!</v>
      </c>
      <c r="J40" s="49" t="e">
        <f t="shared" si="3"/>
        <v>#VALUE!</v>
      </c>
      <c r="K40" s="80" t="s">
        <v>54</v>
      </c>
      <c r="L40" s="19" t="e">
        <f>POWER(10,((Q11+R11)/2/L24*100-N19)/L19)</f>
        <v>#VALUE!</v>
      </c>
      <c r="M40" s="49" t="e">
        <f t="shared" si="4"/>
        <v>#VALUE!</v>
      </c>
      <c r="N40" s="80" t="s">
        <v>55</v>
      </c>
      <c r="O40" s="19" t="e">
        <f>POWER(10,((S11+T11)/2/L24*100-N19)/L19)</f>
        <v>#VALUE!</v>
      </c>
      <c r="P40" s="49" t="e">
        <f t="shared" si="5"/>
        <v>#VALUE!</v>
      </c>
      <c r="Q40" s="80" t="s">
        <v>56</v>
      </c>
      <c r="R40" s="19" t="e">
        <f>POWER(10,((U11+V11)/2/L24*100-N19)/L19)</f>
        <v>#VALUE!</v>
      </c>
      <c r="S40" s="49" t="e">
        <f t="shared" si="6"/>
        <v>#VALUE!</v>
      </c>
    </row>
    <row r="41" spans="2:19" ht="12.95" customHeight="1" thickBot="1" x14ac:dyDescent="0.25">
      <c r="B41" s="79" t="s">
        <v>58</v>
      </c>
      <c r="C41" s="20" t="e">
        <f>POWER(10,((K12+L12)/2/L24*100-N19)/L19)</f>
        <v>#VALUE!</v>
      </c>
      <c r="D41" s="44" t="e">
        <f t="shared" si="7"/>
        <v>#VALUE!</v>
      </c>
      <c r="E41" s="82" t="s">
        <v>59</v>
      </c>
      <c r="F41" s="20" t="e">
        <f>POWER(10,((M12+N12)/2/L24*100-N19)/L19)</f>
        <v>#VALUE!</v>
      </c>
      <c r="G41" s="50" t="e">
        <f t="shared" si="2"/>
        <v>#VALUE!</v>
      </c>
      <c r="H41" s="82" t="s">
        <v>60</v>
      </c>
      <c r="I41" s="20" t="e">
        <f>POWER(10,((O12+P12)/2/L24*100-N19)/L19)</f>
        <v>#VALUE!</v>
      </c>
      <c r="J41" s="50" t="e">
        <f t="shared" si="3"/>
        <v>#VALUE!</v>
      </c>
      <c r="K41" s="82" t="s">
        <v>61</v>
      </c>
      <c r="L41" s="20" t="e">
        <f>POWER(10,((Q12+R12)/2/L24*100-N19)/L19)</f>
        <v>#VALUE!</v>
      </c>
      <c r="M41" s="50" t="e">
        <f t="shared" si="4"/>
        <v>#VALUE!</v>
      </c>
      <c r="N41" s="82" t="s">
        <v>62</v>
      </c>
      <c r="O41" s="20" t="e">
        <f>POWER(10,((S12+T12)/2/L24*100-N19)/L19)</f>
        <v>#VALUE!</v>
      </c>
      <c r="P41" s="50" t="e">
        <f t="shared" si="5"/>
        <v>#VALUE!</v>
      </c>
      <c r="Q41" s="82" t="s">
        <v>63</v>
      </c>
      <c r="R41" s="20" t="e">
        <f>POWER(10,((U12+V12)/2/L24*100-N19)/L19)</f>
        <v>#VALUE!</v>
      </c>
      <c r="S41" s="50" t="e">
        <f t="shared" si="6"/>
        <v>#VALUE!</v>
      </c>
    </row>
    <row r="42" spans="2:19" ht="12.95" customHeight="1" x14ac:dyDescent="0.2">
      <c r="D42" s="16"/>
      <c r="E42" s="15"/>
      <c r="F42" s="12"/>
      <c r="G42" s="12"/>
    </row>
    <row r="43" spans="2:19" x14ac:dyDescent="0.2">
      <c r="B43" s="38" t="s">
        <v>75</v>
      </c>
      <c r="C43" s="38"/>
      <c r="D43" s="38"/>
      <c r="E43" s="38"/>
      <c r="F43" s="38"/>
      <c r="G43" s="38"/>
      <c r="H43" s="21"/>
    </row>
    <row r="44" spans="2:19" x14ac:dyDescent="0.2">
      <c r="D44" s="16"/>
      <c r="E44" s="15"/>
      <c r="F44" s="12"/>
      <c r="G44" s="12"/>
    </row>
    <row r="45" spans="2:19" x14ac:dyDescent="0.2">
      <c r="D45" s="16"/>
      <c r="E45" s="15"/>
      <c r="F45" s="12"/>
      <c r="G45" s="12"/>
    </row>
    <row r="46" spans="2:19" x14ac:dyDescent="0.2">
      <c r="D46" s="16"/>
      <c r="E46" s="15"/>
      <c r="F46" s="12"/>
      <c r="G46" s="12"/>
    </row>
    <row r="47" spans="2:19" x14ac:dyDescent="0.2">
      <c r="D47" s="16"/>
      <c r="E47" s="15"/>
      <c r="F47" s="12"/>
      <c r="G47" s="12"/>
    </row>
    <row r="48" spans="2:19" x14ac:dyDescent="0.2">
      <c r="D48" s="16"/>
      <c r="E48" s="15"/>
      <c r="F48" s="12"/>
      <c r="G48" s="12"/>
    </row>
    <row r="49" spans="4:7" x14ac:dyDescent="0.2">
      <c r="D49" s="16"/>
      <c r="E49" s="15"/>
      <c r="F49" s="12"/>
      <c r="G49" s="12"/>
    </row>
    <row r="50" spans="4:7" x14ac:dyDescent="0.2">
      <c r="D50" s="16"/>
      <c r="E50" s="15"/>
      <c r="F50" s="12"/>
      <c r="G50" s="12"/>
    </row>
    <row r="51" spans="4:7" x14ac:dyDescent="0.2">
      <c r="D51" s="16"/>
      <c r="E51" s="15"/>
      <c r="F51" s="12"/>
      <c r="G51" s="12"/>
    </row>
    <row r="52" spans="4:7" x14ac:dyDescent="0.2">
      <c r="D52" s="16"/>
      <c r="E52" s="15"/>
      <c r="F52" s="12"/>
      <c r="G52" s="12"/>
    </row>
    <row r="53" spans="4:7" x14ac:dyDescent="0.2">
      <c r="D53" s="16"/>
      <c r="E53" s="15"/>
      <c r="F53" s="12"/>
      <c r="G53" s="12"/>
    </row>
    <row r="54" spans="4:7" x14ac:dyDescent="0.2">
      <c r="D54" s="16"/>
      <c r="E54" s="15"/>
      <c r="F54" s="12"/>
      <c r="G54" s="12"/>
    </row>
    <row r="55" spans="4:7" x14ac:dyDescent="0.2">
      <c r="D55" s="15"/>
      <c r="E55" s="15"/>
      <c r="F55" s="12"/>
      <c r="G55" s="12"/>
    </row>
    <row r="56" spans="4:7" x14ac:dyDescent="0.2">
      <c r="D56" s="15"/>
      <c r="E56" s="15"/>
      <c r="F56" s="12"/>
      <c r="G56" s="12"/>
    </row>
    <row r="57" spans="4:7" x14ac:dyDescent="0.2">
      <c r="D57" s="15"/>
      <c r="E57" s="15"/>
      <c r="F57" s="12"/>
      <c r="G57" s="12"/>
    </row>
  </sheetData>
  <sheetProtection algorithmName="SHA-512" hashValue="ZLpbcbk9nG3jk7Kf4FnOOAty0LuxqvUOh1ayh2aSTmHrhJZv8pbU8LWgpoxbtveNhSE5l2rB/BGdEpTR1xwzew==" saltValue="aW+HmLzEnTHTbVvIel/whQ==" spinCount="100000" sheet="1" objects="1" scenarios="1" insertColumns="0" insertRows="0" insertHyperlinks="0" deleteColumns="0" deleteRows="0"/>
  <mergeCells count="14">
    <mergeCell ref="B8:C8"/>
    <mergeCell ref="B2:H2"/>
    <mergeCell ref="B4:C5"/>
    <mergeCell ref="D4:G4"/>
    <mergeCell ref="B6:C6"/>
    <mergeCell ref="B7:C7"/>
    <mergeCell ref="P21:P22"/>
    <mergeCell ref="B31:I31"/>
    <mergeCell ref="B9:C9"/>
    <mergeCell ref="J21:K22"/>
    <mergeCell ref="L21:L22"/>
    <mergeCell ref="M21:M22"/>
    <mergeCell ref="N21:N22"/>
    <mergeCell ref="O21:O22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V57"/>
  <sheetViews>
    <sheetView showGridLines="0" zoomScaleNormal="100" workbookViewId="0">
      <selection activeCell="U26" sqref="U26"/>
    </sheetView>
  </sheetViews>
  <sheetFormatPr defaultRowHeight="12.75" x14ac:dyDescent="0.2"/>
  <cols>
    <col min="2" max="3" width="9.140625" customWidth="1"/>
    <col min="10" max="10" width="9.140625" customWidth="1"/>
    <col min="15" max="15" width="9.140625" customWidth="1"/>
  </cols>
  <sheetData>
    <row r="1" spans="2:22" ht="12.95" customHeight="1" x14ac:dyDescent="0.2"/>
    <row r="2" spans="2:22" ht="12.95" customHeight="1" x14ac:dyDescent="0.2">
      <c r="B2" s="101" t="s">
        <v>75</v>
      </c>
      <c r="C2" s="101"/>
      <c r="D2" s="101"/>
      <c r="E2" s="101"/>
      <c r="F2" s="101"/>
      <c r="G2" s="101"/>
      <c r="H2" s="101"/>
      <c r="J2" s="3" t="s">
        <v>77</v>
      </c>
    </row>
    <row r="3" spans="2:22" ht="12.95" customHeight="1" thickBot="1" x14ac:dyDescent="0.25"/>
    <row r="4" spans="2:22" ht="12.95" customHeight="1" x14ac:dyDescent="0.2">
      <c r="B4" s="93" t="s">
        <v>74</v>
      </c>
      <c r="C4" s="102"/>
      <c r="D4" s="104" t="s">
        <v>8</v>
      </c>
      <c r="E4" s="105"/>
      <c r="F4" s="105"/>
      <c r="G4" s="106"/>
      <c r="J4" s="48"/>
      <c r="K4" s="17">
        <v>1</v>
      </c>
      <c r="L4" s="17">
        <v>2</v>
      </c>
      <c r="M4" s="17">
        <v>3</v>
      </c>
      <c r="N4" s="17">
        <v>4</v>
      </c>
      <c r="O4" s="17">
        <v>5</v>
      </c>
      <c r="P4" s="17">
        <v>6</v>
      </c>
      <c r="Q4" s="17">
        <v>7</v>
      </c>
      <c r="R4" s="17">
        <v>8</v>
      </c>
      <c r="S4" s="17">
        <v>9</v>
      </c>
      <c r="T4" s="17">
        <v>10</v>
      </c>
      <c r="U4" s="17">
        <v>11</v>
      </c>
      <c r="V4" s="17">
        <v>12</v>
      </c>
    </row>
    <row r="5" spans="2:22" ht="12.95" customHeight="1" thickBot="1" x14ac:dyDescent="0.25">
      <c r="B5" s="95"/>
      <c r="C5" s="103"/>
      <c r="D5" s="45" t="s">
        <v>0</v>
      </c>
      <c r="E5" s="46" t="s">
        <v>1</v>
      </c>
      <c r="F5" s="46" t="s">
        <v>2</v>
      </c>
      <c r="G5" s="47" t="s">
        <v>7</v>
      </c>
      <c r="J5" s="17" t="s">
        <v>9</v>
      </c>
      <c r="K5" s="74">
        <v>0</v>
      </c>
      <c r="L5" s="74">
        <v>0</v>
      </c>
      <c r="M5" s="75" t="s">
        <v>10</v>
      </c>
      <c r="N5" s="75" t="s">
        <v>10</v>
      </c>
      <c r="O5" s="75" t="s">
        <v>11</v>
      </c>
      <c r="P5" s="75" t="s">
        <v>11</v>
      </c>
      <c r="Q5" s="75" t="s">
        <v>12</v>
      </c>
      <c r="R5" s="75" t="s">
        <v>12</v>
      </c>
      <c r="S5" s="75" t="s">
        <v>13</v>
      </c>
      <c r="T5" s="75" t="s">
        <v>13</v>
      </c>
      <c r="U5" s="75" t="s">
        <v>14</v>
      </c>
      <c r="V5" s="75" t="s">
        <v>14</v>
      </c>
    </row>
    <row r="6" spans="2:22" ht="12.95" customHeight="1" x14ac:dyDescent="0.2">
      <c r="B6" s="107" t="s">
        <v>4</v>
      </c>
      <c r="C6" s="108"/>
      <c r="D6" s="29">
        <v>0.01</v>
      </c>
      <c r="E6" s="30">
        <v>1E-3</v>
      </c>
      <c r="F6" s="30">
        <v>1E-4</v>
      </c>
      <c r="G6" s="31">
        <v>0</v>
      </c>
      <c r="J6" s="17" t="s">
        <v>15</v>
      </c>
      <c r="K6" s="75" t="s">
        <v>7</v>
      </c>
      <c r="L6" s="75" t="s">
        <v>7</v>
      </c>
      <c r="M6" s="75" t="s">
        <v>17</v>
      </c>
      <c r="N6" s="75" t="s">
        <v>17</v>
      </c>
      <c r="O6" s="75" t="s">
        <v>18</v>
      </c>
      <c r="P6" s="75" t="s">
        <v>18</v>
      </c>
      <c r="Q6" s="75" t="s">
        <v>19</v>
      </c>
      <c r="R6" s="75" t="s">
        <v>19</v>
      </c>
      <c r="S6" s="75" t="s">
        <v>20</v>
      </c>
      <c r="T6" s="75" t="s">
        <v>20</v>
      </c>
      <c r="U6" s="75" t="s">
        <v>21</v>
      </c>
      <c r="V6" s="75" t="s">
        <v>21</v>
      </c>
    </row>
    <row r="7" spans="2:22" ht="12.95" customHeight="1" x14ac:dyDescent="0.2">
      <c r="B7" s="99" t="s">
        <v>5</v>
      </c>
      <c r="C7" s="100"/>
      <c r="D7" s="32">
        <v>-2</v>
      </c>
      <c r="E7" s="33">
        <v>-3</v>
      </c>
      <c r="F7" s="33">
        <v>-4</v>
      </c>
      <c r="G7" s="34">
        <v>0</v>
      </c>
      <c r="J7" s="17" t="s">
        <v>22</v>
      </c>
      <c r="K7" s="75" t="s">
        <v>0</v>
      </c>
      <c r="L7" s="75" t="s">
        <v>0</v>
      </c>
      <c r="M7" s="75" t="s">
        <v>24</v>
      </c>
      <c r="N7" s="75" t="s">
        <v>24</v>
      </c>
      <c r="O7" s="75" t="s">
        <v>25</v>
      </c>
      <c r="P7" s="75" t="s">
        <v>25</v>
      </c>
      <c r="Q7" s="75" t="s">
        <v>26</v>
      </c>
      <c r="R7" s="75" t="s">
        <v>26</v>
      </c>
      <c r="S7" s="75" t="s">
        <v>27</v>
      </c>
      <c r="T7" s="75" t="s">
        <v>27</v>
      </c>
      <c r="U7" s="75" t="s">
        <v>28</v>
      </c>
      <c r="V7" s="75" t="s">
        <v>28</v>
      </c>
    </row>
    <row r="8" spans="2:22" ht="12.95" customHeight="1" x14ac:dyDescent="0.2">
      <c r="B8" s="99" t="s">
        <v>6</v>
      </c>
      <c r="C8" s="100"/>
      <c r="D8" s="32" t="e">
        <f>(K7+L7)/2</f>
        <v>#VALUE!</v>
      </c>
      <c r="E8" s="33" t="e">
        <f>(K8+L8)/2</f>
        <v>#VALUE!</v>
      </c>
      <c r="F8" s="33" t="e">
        <f>(K9+L9)/2</f>
        <v>#VALUE!</v>
      </c>
      <c r="G8" s="34" t="e">
        <f>(K6+L6)/2</f>
        <v>#VALUE!</v>
      </c>
      <c r="J8" s="17" t="s">
        <v>29</v>
      </c>
      <c r="K8" s="75" t="s">
        <v>1</v>
      </c>
      <c r="L8" s="75" t="s">
        <v>1</v>
      </c>
      <c r="M8" s="75" t="s">
        <v>31</v>
      </c>
      <c r="N8" s="75" t="s">
        <v>31</v>
      </c>
      <c r="O8" s="75" t="s">
        <v>32</v>
      </c>
      <c r="P8" s="75" t="s">
        <v>32</v>
      </c>
      <c r="Q8" s="75" t="s">
        <v>33</v>
      </c>
      <c r="R8" s="75" t="s">
        <v>33</v>
      </c>
      <c r="S8" s="75" t="s">
        <v>34</v>
      </c>
      <c r="T8" s="75" t="s">
        <v>34</v>
      </c>
      <c r="U8" s="75" t="s">
        <v>35</v>
      </c>
      <c r="V8" s="75" t="s">
        <v>35</v>
      </c>
    </row>
    <row r="9" spans="2:22" ht="12.95" customHeight="1" thickBot="1" x14ac:dyDescent="0.25">
      <c r="B9" s="91" t="s">
        <v>3</v>
      </c>
      <c r="C9" s="92"/>
      <c r="D9" s="35" t="e">
        <f>D8/G8*100</f>
        <v>#VALUE!</v>
      </c>
      <c r="E9" s="36" t="e">
        <f>E8/G8*100</f>
        <v>#VALUE!</v>
      </c>
      <c r="F9" s="36" t="e">
        <f>F8/G8*100</f>
        <v>#VALUE!</v>
      </c>
      <c r="G9" s="37"/>
      <c r="J9" s="17" t="s">
        <v>36</v>
      </c>
      <c r="K9" s="75" t="s">
        <v>2</v>
      </c>
      <c r="L9" s="75" t="s">
        <v>2</v>
      </c>
      <c r="M9" s="75" t="s">
        <v>38</v>
      </c>
      <c r="N9" s="75" t="s">
        <v>38</v>
      </c>
      <c r="O9" s="75" t="s">
        <v>39</v>
      </c>
      <c r="P9" s="75" t="s">
        <v>39</v>
      </c>
      <c r="Q9" s="75" t="s">
        <v>40</v>
      </c>
      <c r="R9" s="75" t="s">
        <v>40</v>
      </c>
      <c r="S9" s="75" t="s">
        <v>41</v>
      </c>
      <c r="T9" s="75" t="s">
        <v>41</v>
      </c>
      <c r="U9" s="75" t="s">
        <v>42</v>
      </c>
      <c r="V9" s="75" t="s">
        <v>42</v>
      </c>
    </row>
    <row r="10" spans="2:22" ht="12.95" customHeight="1" x14ac:dyDescent="0.2">
      <c r="B10" s="2"/>
      <c r="C10" s="1"/>
      <c r="D10" s="1"/>
      <c r="E10" s="1"/>
      <c r="F10" s="1"/>
      <c r="G10" s="1"/>
      <c r="J10" s="17" t="s">
        <v>43</v>
      </c>
      <c r="K10" s="75" t="s">
        <v>44</v>
      </c>
      <c r="L10" s="75" t="s">
        <v>44</v>
      </c>
      <c r="M10" s="75" t="s">
        <v>45</v>
      </c>
      <c r="N10" s="75" t="s">
        <v>45</v>
      </c>
      <c r="O10" s="75" t="s">
        <v>46</v>
      </c>
      <c r="P10" s="75" t="s">
        <v>46</v>
      </c>
      <c r="Q10" s="75" t="s">
        <v>47</v>
      </c>
      <c r="R10" s="75" t="s">
        <v>47</v>
      </c>
      <c r="S10" s="75" t="s">
        <v>48</v>
      </c>
      <c r="T10" s="75" t="s">
        <v>48</v>
      </c>
      <c r="U10" s="75" t="s">
        <v>49</v>
      </c>
      <c r="V10" s="75" t="s">
        <v>49</v>
      </c>
    </row>
    <row r="11" spans="2:22" ht="12.95" customHeight="1" x14ac:dyDescent="0.2">
      <c r="C11" s="1"/>
      <c r="J11" s="17" t="s">
        <v>50</v>
      </c>
      <c r="K11" s="75" t="s">
        <v>51</v>
      </c>
      <c r="L11" s="75" t="s">
        <v>51</v>
      </c>
      <c r="M11" s="75" t="s">
        <v>52</v>
      </c>
      <c r="N11" s="75" t="s">
        <v>52</v>
      </c>
      <c r="O11" s="75" t="s">
        <v>53</v>
      </c>
      <c r="P11" s="75" t="s">
        <v>53</v>
      </c>
      <c r="Q11" s="75" t="s">
        <v>54</v>
      </c>
      <c r="R11" s="75" t="s">
        <v>54</v>
      </c>
      <c r="S11" s="75" t="s">
        <v>55</v>
      </c>
      <c r="T11" s="75" t="s">
        <v>55</v>
      </c>
      <c r="U11" s="75" t="s">
        <v>56</v>
      </c>
      <c r="V11" s="75" t="s">
        <v>56</v>
      </c>
    </row>
    <row r="12" spans="2:22" ht="12.95" customHeight="1" x14ac:dyDescent="0.2">
      <c r="J12" s="17" t="s">
        <v>57</v>
      </c>
      <c r="K12" s="75" t="s">
        <v>58</v>
      </c>
      <c r="L12" s="75" t="s">
        <v>58</v>
      </c>
      <c r="M12" s="75" t="s">
        <v>59</v>
      </c>
      <c r="N12" s="75" t="s">
        <v>59</v>
      </c>
      <c r="O12" s="75" t="s">
        <v>60</v>
      </c>
      <c r="P12" s="75" t="s">
        <v>60</v>
      </c>
      <c r="Q12" s="75" t="s">
        <v>61</v>
      </c>
      <c r="R12" s="75" t="s">
        <v>61</v>
      </c>
      <c r="S12" s="75" t="s">
        <v>62</v>
      </c>
      <c r="T12" s="75" t="s">
        <v>62</v>
      </c>
      <c r="U12" s="75" t="s">
        <v>63</v>
      </c>
      <c r="V12" s="75" t="s">
        <v>63</v>
      </c>
    </row>
    <row r="13" spans="2:22" ht="12.95" customHeight="1" x14ac:dyDescent="0.2"/>
    <row r="14" spans="2:22" ht="12.95" customHeight="1" x14ac:dyDescent="0.2">
      <c r="J14" s="4" t="s">
        <v>78</v>
      </c>
    </row>
    <row r="15" spans="2:22" ht="12.95" customHeight="1" x14ac:dyDescent="0.2">
      <c r="J15" s="5" t="s">
        <v>64</v>
      </c>
      <c r="K15" t="s">
        <v>65</v>
      </c>
    </row>
    <row r="16" spans="2:22" ht="12.95" customHeight="1" x14ac:dyDescent="0.2">
      <c r="K16" t="s">
        <v>76</v>
      </c>
    </row>
    <row r="17" spans="2:16" ht="12.95" customHeight="1" thickBot="1" x14ac:dyDescent="0.25"/>
    <row r="18" spans="2:16" ht="12.95" customHeight="1" thickBot="1" x14ac:dyDescent="0.25">
      <c r="J18" s="6" t="s">
        <v>64</v>
      </c>
      <c r="K18" s="7">
        <v>1</v>
      </c>
      <c r="L18" s="10">
        <v>-31.992999999999999</v>
      </c>
      <c r="M18" s="7">
        <v>2</v>
      </c>
      <c r="N18" s="18">
        <v>-54.131999999999998</v>
      </c>
    </row>
    <row r="19" spans="2:16" ht="12.95" customHeight="1" thickBot="1" x14ac:dyDescent="0.25">
      <c r="J19" s="6" t="s">
        <v>66</v>
      </c>
      <c r="K19" s="70">
        <v>1</v>
      </c>
      <c r="L19" s="76"/>
      <c r="M19" s="71">
        <v>2</v>
      </c>
      <c r="N19" s="77"/>
    </row>
    <row r="20" spans="2:16" ht="12.95" customHeight="1" thickBot="1" x14ac:dyDescent="0.25"/>
    <row r="21" spans="2:16" ht="12.95" customHeight="1" x14ac:dyDescent="0.2">
      <c r="J21" s="93" t="s">
        <v>67</v>
      </c>
      <c r="K21" s="94"/>
      <c r="L21" s="97" t="s">
        <v>70</v>
      </c>
      <c r="M21" s="97" t="s">
        <v>72</v>
      </c>
      <c r="N21" s="97" t="s">
        <v>71</v>
      </c>
      <c r="O21" s="97" t="s">
        <v>4</v>
      </c>
      <c r="P21" s="88" t="s">
        <v>68</v>
      </c>
    </row>
    <row r="22" spans="2:16" ht="12.95" customHeight="1" thickBot="1" x14ac:dyDescent="0.25">
      <c r="J22" s="95"/>
      <c r="K22" s="96"/>
      <c r="L22" s="98"/>
      <c r="M22" s="98"/>
      <c r="N22" s="98"/>
      <c r="O22" s="98"/>
      <c r="P22" s="89"/>
    </row>
    <row r="23" spans="2:16" ht="12.95" customHeight="1" x14ac:dyDescent="0.2">
      <c r="J23" s="25" t="s">
        <v>9</v>
      </c>
      <c r="K23" s="27">
        <v>0</v>
      </c>
      <c r="L23" s="13">
        <v>0</v>
      </c>
      <c r="M23" s="13" t="s">
        <v>69</v>
      </c>
      <c r="N23" s="13" t="s">
        <v>69</v>
      </c>
      <c r="O23" s="13" t="s">
        <v>69</v>
      </c>
      <c r="P23" s="14"/>
    </row>
    <row r="24" spans="2:16" ht="12.95" customHeight="1" x14ac:dyDescent="0.2">
      <c r="J24" s="26" t="s">
        <v>15</v>
      </c>
      <c r="K24" s="28" t="s">
        <v>16</v>
      </c>
      <c r="L24" s="8" t="e">
        <f>G8</f>
        <v>#VALUE!</v>
      </c>
      <c r="M24" s="8">
        <v>100</v>
      </c>
      <c r="N24" s="8" t="s">
        <v>69</v>
      </c>
      <c r="O24" s="8">
        <v>0</v>
      </c>
      <c r="P24" s="11"/>
    </row>
    <row r="25" spans="2:16" ht="12.95" customHeight="1" x14ac:dyDescent="0.2">
      <c r="J25" s="26" t="s">
        <v>22</v>
      </c>
      <c r="K25" s="28" t="s">
        <v>23</v>
      </c>
      <c r="L25" s="8" t="e">
        <f>D8</f>
        <v>#VALUE!</v>
      </c>
      <c r="M25" s="9" t="e">
        <f>D9</f>
        <v>#VALUE!</v>
      </c>
      <c r="N25" s="8">
        <v>-2</v>
      </c>
      <c r="O25" s="8">
        <v>0.01</v>
      </c>
      <c r="P25" s="11"/>
    </row>
    <row r="26" spans="2:16" ht="12.95" customHeight="1" x14ac:dyDescent="0.2">
      <c r="J26" s="26" t="s">
        <v>29</v>
      </c>
      <c r="K26" s="28" t="s">
        <v>30</v>
      </c>
      <c r="L26" s="8" t="e">
        <f>E8</f>
        <v>#VALUE!</v>
      </c>
      <c r="M26" s="9" t="e">
        <f>E9</f>
        <v>#VALUE!</v>
      </c>
      <c r="N26" s="8">
        <v>-3</v>
      </c>
      <c r="O26" s="8">
        <v>1E-3</v>
      </c>
      <c r="P26" s="11"/>
    </row>
    <row r="27" spans="2:16" ht="12.95" customHeight="1" x14ac:dyDescent="0.2">
      <c r="J27" s="26" t="s">
        <v>36</v>
      </c>
      <c r="K27" s="28" t="s">
        <v>37</v>
      </c>
      <c r="L27" s="8" t="e">
        <f>F8</f>
        <v>#VALUE!</v>
      </c>
      <c r="M27" s="9" t="e">
        <f>F9</f>
        <v>#VALUE!</v>
      </c>
      <c r="N27" s="8">
        <v>-4</v>
      </c>
      <c r="O27" s="8">
        <v>1E-4</v>
      </c>
      <c r="P27" s="11"/>
    </row>
    <row r="28" spans="2:16" ht="12.95" customHeight="1" x14ac:dyDescent="0.2">
      <c r="J28" s="26" t="s">
        <v>43</v>
      </c>
      <c r="K28" s="28" t="s">
        <v>44</v>
      </c>
      <c r="L28" s="39" t="e">
        <f>(K10+L10)/2</f>
        <v>#VALUE!</v>
      </c>
      <c r="M28" s="39" t="e">
        <f>L28/L24*100</f>
        <v>#VALUE!</v>
      </c>
      <c r="N28" s="39" t="e">
        <f>(M28-N19)/L19</f>
        <v>#VALUE!</v>
      </c>
      <c r="O28" s="19" t="e">
        <f>POWER(10,N28)</f>
        <v>#VALUE!</v>
      </c>
      <c r="P28" s="40" t="e">
        <f>O28*200</f>
        <v>#VALUE!</v>
      </c>
    </row>
    <row r="29" spans="2:16" ht="12.95" customHeight="1" x14ac:dyDescent="0.2">
      <c r="J29" s="26" t="s">
        <v>50</v>
      </c>
      <c r="K29" s="28" t="s">
        <v>51</v>
      </c>
      <c r="L29" s="39" t="e">
        <f>(K11+L11)/2</f>
        <v>#VALUE!</v>
      </c>
      <c r="M29" s="39" t="e">
        <f>L29/L24*100</f>
        <v>#VALUE!</v>
      </c>
      <c r="N29" s="39" t="e">
        <f>(M29-N19)/L19</f>
        <v>#VALUE!</v>
      </c>
      <c r="O29" s="19" t="e">
        <f t="shared" ref="O29:O30" si="0">POWER(10,N29)</f>
        <v>#VALUE!</v>
      </c>
      <c r="P29" s="40" t="e">
        <f t="shared" ref="P29:P30" si="1">O29*200</f>
        <v>#VALUE!</v>
      </c>
    </row>
    <row r="30" spans="2:16" ht="12.95" customHeight="1" thickBot="1" x14ac:dyDescent="0.25">
      <c r="J30" s="41" t="s">
        <v>57</v>
      </c>
      <c r="K30" s="42" t="s">
        <v>58</v>
      </c>
      <c r="L30" s="43" t="e">
        <f>(K12+L12)/2</f>
        <v>#VALUE!</v>
      </c>
      <c r="M30" s="43" t="e">
        <f>L30/L24*100</f>
        <v>#VALUE!</v>
      </c>
      <c r="N30" s="43" t="e">
        <f>(M30-N19)/L19</f>
        <v>#VALUE!</v>
      </c>
      <c r="O30" s="20" t="e">
        <f t="shared" si="0"/>
        <v>#VALUE!</v>
      </c>
      <c r="P30" s="44" t="e">
        <f t="shared" si="1"/>
        <v>#VALUE!</v>
      </c>
    </row>
    <row r="31" spans="2:16" ht="12.95" customHeight="1" x14ac:dyDescent="0.2">
      <c r="B31" s="90" t="s">
        <v>79</v>
      </c>
      <c r="C31" s="90"/>
      <c r="D31" s="90"/>
      <c r="E31" s="90"/>
      <c r="F31" s="90"/>
      <c r="G31" s="90"/>
      <c r="H31" s="90"/>
      <c r="I31" s="90"/>
    </row>
    <row r="32" spans="2:16" ht="12.95" customHeight="1" thickBot="1" x14ac:dyDescent="0.25"/>
    <row r="33" spans="2:19" ht="12.95" customHeight="1" thickBot="1" x14ac:dyDescent="0.25">
      <c r="B33" s="22" t="s">
        <v>73</v>
      </c>
      <c r="C33" s="23" t="s">
        <v>4</v>
      </c>
      <c r="D33" s="24" t="s">
        <v>68</v>
      </c>
      <c r="E33" s="22" t="s">
        <v>73</v>
      </c>
      <c r="F33" s="23" t="s">
        <v>4</v>
      </c>
      <c r="G33" s="24" t="s">
        <v>68</v>
      </c>
      <c r="H33" s="22" t="s">
        <v>73</v>
      </c>
      <c r="I33" s="23" t="s">
        <v>4</v>
      </c>
      <c r="J33" s="24" t="s">
        <v>68</v>
      </c>
      <c r="K33" s="22" t="s">
        <v>73</v>
      </c>
      <c r="L33" s="23" t="s">
        <v>4</v>
      </c>
      <c r="M33" s="24" t="s">
        <v>68</v>
      </c>
      <c r="N33" s="22" t="s">
        <v>73</v>
      </c>
      <c r="O33" s="23" t="s">
        <v>4</v>
      </c>
      <c r="P33" s="24" t="s">
        <v>68</v>
      </c>
      <c r="Q33" s="22" t="s">
        <v>73</v>
      </c>
      <c r="R33" s="23" t="s">
        <v>4</v>
      </c>
      <c r="S33" s="24" t="s">
        <v>68</v>
      </c>
    </row>
    <row r="34" spans="2:19" ht="12.95" customHeight="1" x14ac:dyDescent="0.2">
      <c r="B34" s="25">
        <v>0</v>
      </c>
      <c r="C34" s="13" t="s">
        <v>69</v>
      </c>
      <c r="D34" s="14"/>
      <c r="E34" s="80" t="s">
        <v>10</v>
      </c>
      <c r="F34" s="51" t="e">
        <f>POWER(10,((M5+N5)/2/L24*100-N19)/L19)</f>
        <v>#VALUE!</v>
      </c>
      <c r="G34" s="49" t="e">
        <f>F34*200</f>
        <v>#VALUE!</v>
      </c>
      <c r="H34" s="80" t="s">
        <v>11</v>
      </c>
      <c r="I34" s="51" t="e">
        <f>POWER(10,((O5+P5)/2/L24*100-N19)/L19)</f>
        <v>#VALUE!</v>
      </c>
      <c r="J34" s="49" t="e">
        <f>I34*200</f>
        <v>#VALUE!</v>
      </c>
      <c r="K34" s="80" t="s">
        <v>12</v>
      </c>
      <c r="L34" s="51" t="e">
        <f>POWER(10,((Q5+R5)/2/L24*100-N19)/L19)</f>
        <v>#VALUE!</v>
      </c>
      <c r="M34" s="49" t="e">
        <f>L34*200</f>
        <v>#VALUE!</v>
      </c>
      <c r="N34" s="80" t="s">
        <v>13</v>
      </c>
      <c r="O34" s="51" t="e">
        <f>POWER(10,((S5+T5)/2/L24*100-N19)/L19)</f>
        <v>#VALUE!</v>
      </c>
      <c r="P34" s="49" t="e">
        <f>O34*200</f>
        <v>#VALUE!</v>
      </c>
      <c r="Q34" s="80" t="s">
        <v>14</v>
      </c>
      <c r="R34" s="51" t="e">
        <f>POWER(10,((U5+V5)/2/L24*100-N19)/L19)</f>
        <v>#VALUE!</v>
      </c>
      <c r="S34" s="49" t="e">
        <f>R34*200</f>
        <v>#VALUE!</v>
      </c>
    </row>
    <row r="35" spans="2:19" ht="12.95" customHeight="1" x14ac:dyDescent="0.2">
      <c r="B35" s="26" t="s">
        <v>16</v>
      </c>
      <c r="C35" s="8">
        <v>0</v>
      </c>
      <c r="D35" s="11"/>
      <c r="E35" s="81" t="s">
        <v>17</v>
      </c>
      <c r="F35" s="19" t="e">
        <f>POWER(10,((M6+N6)/2/L24*100-N19)/L19)</f>
        <v>#VALUE!</v>
      </c>
      <c r="G35" s="49" t="e">
        <f t="shared" ref="G35:G41" si="2">F35*200</f>
        <v>#VALUE!</v>
      </c>
      <c r="H35" s="81" t="s">
        <v>18</v>
      </c>
      <c r="I35" s="19" t="e">
        <f>POWER(10,((O6+P6)/2/L24*100-N19)/L19)</f>
        <v>#VALUE!</v>
      </c>
      <c r="J35" s="49" t="e">
        <f t="shared" ref="J35:J41" si="3">I35*200</f>
        <v>#VALUE!</v>
      </c>
      <c r="K35" s="81" t="s">
        <v>19</v>
      </c>
      <c r="L35" s="19" t="e">
        <f>POWER(10,((Q6+R6)/2/L24*100-N19)/L19)</f>
        <v>#VALUE!</v>
      </c>
      <c r="M35" s="49" t="e">
        <f t="shared" ref="M35:M41" si="4">L35*200</f>
        <v>#VALUE!</v>
      </c>
      <c r="N35" s="81" t="s">
        <v>20</v>
      </c>
      <c r="O35" s="19" t="e">
        <f>POWER(10,((S6+T6)/2/L24*100-N19)/L19)</f>
        <v>#VALUE!</v>
      </c>
      <c r="P35" s="49" t="e">
        <f t="shared" ref="P35:P41" si="5">O35*200</f>
        <v>#VALUE!</v>
      </c>
      <c r="Q35" s="81" t="s">
        <v>21</v>
      </c>
      <c r="R35" s="19" t="e">
        <f>POWER(10,((U6+V6)/2/L24*100-N19)/L19)</f>
        <v>#VALUE!</v>
      </c>
      <c r="S35" s="49" t="e">
        <f t="shared" ref="S35:S41" si="6">R35*200</f>
        <v>#VALUE!</v>
      </c>
    </row>
    <row r="36" spans="2:19" ht="12.95" customHeight="1" x14ac:dyDescent="0.2">
      <c r="B36" s="26" t="s">
        <v>23</v>
      </c>
      <c r="C36" s="8">
        <v>0.01</v>
      </c>
      <c r="D36" s="11"/>
      <c r="E36" s="80" t="s">
        <v>24</v>
      </c>
      <c r="F36" s="19" t="e">
        <f>POWER(10,((M7+N7)/2/L24*100-N19)/L19)</f>
        <v>#VALUE!</v>
      </c>
      <c r="G36" s="49" t="e">
        <f t="shared" si="2"/>
        <v>#VALUE!</v>
      </c>
      <c r="H36" s="80" t="s">
        <v>25</v>
      </c>
      <c r="I36" s="19" t="e">
        <f>POWER(10,((O7+P7)/2/L24*100-N19)/L19)</f>
        <v>#VALUE!</v>
      </c>
      <c r="J36" s="49" t="e">
        <f t="shared" si="3"/>
        <v>#VALUE!</v>
      </c>
      <c r="K36" s="80" t="s">
        <v>26</v>
      </c>
      <c r="L36" s="19" t="e">
        <f>POWER(10,((Q7+R7)/2/L24*100-N19)/L19)</f>
        <v>#VALUE!</v>
      </c>
      <c r="M36" s="49" t="e">
        <f t="shared" si="4"/>
        <v>#VALUE!</v>
      </c>
      <c r="N36" s="80" t="s">
        <v>27</v>
      </c>
      <c r="O36" s="19" t="e">
        <f>POWER(10,((S7+T7)/2/L24*100-N19)/L19)</f>
        <v>#VALUE!</v>
      </c>
      <c r="P36" s="49" t="e">
        <f t="shared" si="5"/>
        <v>#VALUE!</v>
      </c>
      <c r="Q36" s="80" t="s">
        <v>28</v>
      </c>
      <c r="R36" s="19" t="e">
        <f>POWER(10,((U7+V7)/2/L24*100-N19)/L19)</f>
        <v>#VALUE!</v>
      </c>
      <c r="S36" s="49" t="e">
        <f t="shared" si="6"/>
        <v>#VALUE!</v>
      </c>
    </row>
    <row r="37" spans="2:19" ht="12.95" customHeight="1" x14ac:dyDescent="0.2">
      <c r="B37" s="26" t="s">
        <v>30</v>
      </c>
      <c r="C37" s="8">
        <v>1E-3</v>
      </c>
      <c r="D37" s="11"/>
      <c r="E37" s="81" t="s">
        <v>31</v>
      </c>
      <c r="F37" s="19" t="e">
        <f>POWER(10,((M8+N8)/2/L24*100-N19)/L19)</f>
        <v>#VALUE!</v>
      </c>
      <c r="G37" s="49" t="e">
        <f t="shared" si="2"/>
        <v>#VALUE!</v>
      </c>
      <c r="H37" s="81" t="s">
        <v>32</v>
      </c>
      <c r="I37" s="19" t="e">
        <f>POWER(10,((O8+P8)/2/L24*100-N19)/L19)</f>
        <v>#VALUE!</v>
      </c>
      <c r="J37" s="49" t="e">
        <f t="shared" si="3"/>
        <v>#VALUE!</v>
      </c>
      <c r="K37" s="81" t="s">
        <v>33</v>
      </c>
      <c r="L37" s="19" t="e">
        <f>POWER(10,((Q8+R8)/2/L24*100-N19)/L19)</f>
        <v>#VALUE!</v>
      </c>
      <c r="M37" s="49" t="e">
        <f t="shared" si="4"/>
        <v>#VALUE!</v>
      </c>
      <c r="N37" s="81" t="s">
        <v>34</v>
      </c>
      <c r="O37" s="19" t="e">
        <f>POWER(10,((S8+T8)/2/L24*100-N19)/L19)</f>
        <v>#VALUE!</v>
      </c>
      <c r="P37" s="49" t="e">
        <f t="shared" si="5"/>
        <v>#VALUE!</v>
      </c>
      <c r="Q37" s="81" t="s">
        <v>35</v>
      </c>
      <c r="R37" s="19" t="e">
        <f>POWER(10,((U8+V8)/2/L24*100-N19)/L19)</f>
        <v>#VALUE!</v>
      </c>
      <c r="S37" s="49" t="e">
        <f t="shared" si="6"/>
        <v>#VALUE!</v>
      </c>
    </row>
    <row r="38" spans="2:19" ht="12.95" customHeight="1" x14ac:dyDescent="0.2">
      <c r="B38" s="26" t="s">
        <v>37</v>
      </c>
      <c r="C38" s="8">
        <v>1E-4</v>
      </c>
      <c r="D38" s="11"/>
      <c r="E38" s="80" t="s">
        <v>38</v>
      </c>
      <c r="F38" s="19" t="e">
        <f>POWER(10,((M9+N9)/2/L24*100-N19)/L19)</f>
        <v>#VALUE!</v>
      </c>
      <c r="G38" s="49" t="e">
        <f t="shared" si="2"/>
        <v>#VALUE!</v>
      </c>
      <c r="H38" s="80" t="s">
        <v>39</v>
      </c>
      <c r="I38" s="19" t="e">
        <f>POWER(10,((O9+P9)/2/L24*100-N19)/L19)</f>
        <v>#VALUE!</v>
      </c>
      <c r="J38" s="49" t="e">
        <f t="shared" si="3"/>
        <v>#VALUE!</v>
      </c>
      <c r="K38" s="80" t="s">
        <v>40</v>
      </c>
      <c r="L38" s="19" t="e">
        <f>POWER(10,((Q9+R9)/2/L24*100-N19)/L19)</f>
        <v>#VALUE!</v>
      </c>
      <c r="M38" s="49" t="e">
        <f t="shared" si="4"/>
        <v>#VALUE!</v>
      </c>
      <c r="N38" s="80" t="s">
        <v>41</v>
      </c>
      <c r="O38" s="19" t="e">
        <f>POWER(10,((S9+T9)/2/L24*100-N19)/L19)</f>
        <v>#VALUE!</v>
      </c>
      <c r="P38" s="49" t="e">
        <f t="shared" si="5"/>
        <v>#VALUE!</v>
      </c>
      <c r="Q38" s="80" t="s">
        <v>42</v>
      </c>
      <c r="R38" s="19" t="e">
        <f>POWER(10,((U9+V9)/2/L24*100-N19)/L19)</f>
        <v>#VALUE!</v>
      </c>
      <c r="S38" s="49" t="e">
        <f t="shared" si="6"/>
        <v>#VALUE!</v>
      </c>
    </row>
    <row r="39" spans="2:19" ht="12.95" customHeight="1" x14ac:dyDescent="0.2">
      <c r="B39" s="78" t="s">
        <v>44</v>
      </c>
      <c r="C39" s="19" t="e">
        <f>POWER(10,((K10+L10)/2/L24*100-N19)/L19)</f>
        <v>#VALUE!</v>
      </c>
      <c r="D39" s="40" t="e">
        <f>C39*200</f>
        <v>#VALUE!</v>
      </c>
      <c r="E39" s="81" t="s">
        <v>45</v>
      </c>
      <c r="F39" s="19" t="e">
        <f>POWER(10,((M10+N10)/2/L24*100-N19)/L19)</f>
        <v>#VALUE!</v>
      </c>
      <c r="G39" s="49" t="e">
        <f t="shared" si="2"/>
        <v>#VALUE!</v>
      </c>
      <c r="H39" s="81" t="s">
        <v>46</v>
      </c>
      <c r="I39" s="19" t="e">
        <f>POWER(10,((O10+P10)/2/L24*100-N19)/L19)</f>
        <v>#VALUE!</v>
      </c>
      <c r="J39" s="49" t="e">
        <f t="shared" si="3"/>
        <v>#VALUE!</v>
      </c>
      <c r="K39" s="81" t="s">
        <v>47</v>
      </c>
      <c r="L39" s="19" t="e">
        <f>POWER(10,((Q10+R10)/2/L24*100-N19)/L19)</f>
        <v>#VALUE!</v>
      </c>
      <c r="M39" s="49" t="e">
        <f t="shared" si="4"/>
        <v>#VALUE!</v>
      </c>
      <c r="N39" s="81" t="s">
        <v>48</v>
      </c>
      <c r="O39" s="19" t="e">
        <f>POWER(10,((S10+T10)/2/L24*100-N19)/L19)</f>
        <v>#VALUE!</v>
      </c>
      <c r="P39" s="49" t="e">
        <f t="shared" si="5"/>
        <v>#VALUE!</v>
      </c>
      <c r="Q39" s="81" t="s">
        <v>49</v>
      </c>
      <c r="R39" s="19" t="e">
        <f>POWER(10,((U10+V10)/2/L24*100-N19)/L19)</f>
        <v>#VALUE!</v>
      </c>
      <c r="S39" s="49" t="e">
        <f t="shared" si="6"/>
        <v>#VALUE!</v>
      </c>
    </row>
    <row r="40" spans="2:19" ht="12.95" customHeight="1" x14ac:dyDescent="0.2">
      <c r="B40" s="78" t="s">
        <v>51</v>
      </c>
      <c r="C40" s="19" t="e">
        <f>POWER(10,((K11+L11)/2/L24*100-N19)/L19)</f>
        <v>#VALUE!</v>
      </c>
      <c r="D40" s="40" t="e">
        <f t="shared" ref="D40:D41" si="7">C40*200</f>
        <v>#VALUE!</v>
      </c>
      <c r="E40" s="80" t="s">
        <v>52</v>
      </c>
      <c r="F40" s="19" t="e">
        <f>POWER(10,((M11+N11)/2/L24*100-N19)/L19)</f>
        <v>#VALUE!</v>
      </c>
      <c r="G40" s="49" t="e">
        <f t="shared" si="2"/>
        <v>#VALUE!</v>
      </c>
      <c r="H40" s="80" t="s">
        <v>53</v>
      </c>
      <c r="I40" s="19" t="e">
        <f>POWER(10,((O11+P11)/2/L24*100-N19)/L19)</f>
        <v>#VALUE!</v>
      </c>
      <c r="J40" s="49" t="e">
        <f t="shared" si="3"/>
        <v>#VALUE!</v>
      </c>
      <c r="K40" s="80" t="s">
        <v>54</v>
      </c>
      <c r="L40" s="19" t="e">
        <f>POWER(10,((Q11+R11)/2/L24*100-N19)/L19)</f>
        <v>#VALUE!</v>
      </c>
      <c r="M40" s="49" t="e">
        <f t="shared" si="4"/>
        <v>#VALUE!</v>
      </c>
      <c r="N40" s="80" t="s">
        <v>55</v>
      </c>
      <c r="O40" s="19" t="e">
        <f>POWER(10,((S11+T11)/2/L24*100-N19)/L19)</f>
        <v>#VALUE!</v>
      </c>
      <c r="P40" s="49" t="e">
        <f t="shared" si="5"/>
        <v>#VALUE!</v>
      </c>
      <c r="Q40" s="80" t="s">
        <v>56</v>
      </c>
      <c r="R40" s="19" t="e">
        <f>POWER(10,((U11+V11)/2/L24*100-N19)/L19)</f>
        <v>#VALUE!</v>
      </c>
      <c r="S40" s="49" t="e">
        <f t="shared" si="6"/>
        <v>#VALUE!</v>
      </c>
    </row>
    <row r="41" spans="2:19" ht="12.95" customHeight="1" thickBot="1" x14ac:dyDescent="0.25">
      <c r="B41" s="79" t="s">
        <v>58</v>
      </c>
      <c r="C41" s="20" t="e">
        <f>POWER(10,((K12+L12)/2/L24*100-N19)/L19)</f>
        <v>#VALUE!</v>
      </c>
      <c r="D41" s="44" t="e">
        <f t="shared" si="7"/>
        <v>#VALUE!</v>
      </c>
      <c r="E41" s="82" t="s">
        <v>59</v>
      </c>
      <c r="F41" s="20" t="e">
        <f>POWER(10,((M12+N12)/2/L24*100-N19)/L19)</f>
        <v>#VALUE!</v>
      </c>
      <c r="G41" s="50" t="e">
        <f t="shared" si="2"/>
        <v>#VALUE!</v>
      </c>
      <c r="H41" s="82" t="s">
        <v>60</v>
      </c>
      <c r="I41" s="20" t="e">
        <f>POWER(10,((O12+P12)/2/L24*100-N19)/L19)</f>
        <v>#VALUE!</v>
      </c>
      <c r="J41" s="50" t="e">
        <f t="shared" si="3"/>
        <v>#VALUE!</v>
      </c>
      <c r="K41" s="82" t="s">
        <v>61</v>
      </c>
      <c r="L41" s="20" t="e">
        <f>POWER(10,((Q12+R12)/2/L24*100-N19)/L19)</f>
        <v>#VALUE!</v>
      </c>
      <c r="M41" s="50" t="e">
        <f t="shared" si="4"/>
        <v>#VALUE!</v>
      </c>
      <c r="N41" s="82" t="s">
        <v>62</v>
      </c>
      <c r="O41" s="20" t="e">
        <f>POWER(10,((S12+T12)/2/L24*100-N19)/L19)</f>
        <v>#VALUE!</v>
      </c>
      <c r="P41" s="50" t="e">
        <f t="shared" si="5"/>
        <v>#VALUE!</v>
      </c>
      <c r="Q41" s="82" t="s">
        <v>63</v>
      </c>
      <c r="R41" s="20" t="e">
        <f>POWER(10,((U12+V12)/2/L24*100-N19)/L19)</f>
        <v>#VALUE!</v>
      </c>
      <c r="S41" s="50" t="e">
        <f t="shared" si="6"/>
        <v>#VALUE!</v>
      </c>
    </row>
    <row r="42" spans="2:19" ht="12.95" customHeight="1" x14ac:dyDescent="0.2">
      <c r="D42" s="16"/>
      <c r="E42" s="15"/>
      <c r="F42" s="12"/>
      <c r="G42" s="12"/>
    </row>
    <row r="43" spans="2:19" x14ac:dyDescent="0.2">
      <c r="B43" s="38" t="s">
        <v>75</v>
      </c>
      <c r="C43" s="38"/>
      <c r="D43" s="38"/>
      <c r="E43" s="38"/>
      <c r="F43" s="38"/>
      <c r="G43" s="38"/>
      <c r="H43" s="21"/>
    </row>
    <row r="44" spans="2:19" x14ac:dyDescent="0.2">
      <c r="D44" s="16"/>
      <c r="E44" s="15"/>
      <c r="F44" s="12"/>
      <c r="G44" s="12"/>
    </row>
    <row r="45" spans="2:19" x14ac:dyDescent="0.2">
      <c r="D45" s="16"/>
      <c r="E45" s="15"/>
      <c r="F45" s="12"/>
      <c r="G45" s="12"/>
    </row>
    <row r="46" spans="2:19" x14ac:dyDescent="0.2">
      <c r="D46" s="16"/>
      <c r="E46" s="15"/>
      <c r="F46" s="12"/>
      <c r="G46" s="12"/>
    </row>
    <row r="47" spans="2:19" x14ac:dyDescent="0.2">
      <c r="D47" s="16"/>
      <c r="E47" s="15"/>
      <c r="F47" s="12"/>
      <c r="G47" s="12"/>
    </row>
    <row r="48" spans="2:19" x14ac:dyDescent="0.2">
      <c r="D48" s="16"/>
      <c r="E48" s="15"/>
      <c r="F48" s="12"/>
      <c r="G48" s="12"/>
    </row>
    <row r="49" spans="4:7" x14ac:dyDescent="0.2">
      <c r="D49" s="16"/>
      <c r="E49" s="15"/>
      <c r="F49" s="12"/>
      <c r="G49" s="12"/>
    </row>
    <row r="50" spans="4:7" x14ac:dyDescent="0.2">
      <c r="D50" s="16"/>
      <c r="E50" s="15"/>
      <c r="F50" s="12"/>
      <c r="G50" s="12"/>
    </row>
    <row r="51" spans="4:7" x14ac:dyDescent="0.2">
      <c r="D51" s="16"/>
      <c r="E51" s="15"/>
      <c r="F51" s="12"/>
      <c r="G51" s="12"/>
    </row>
    <row r="52" spans="4:7" x14ac:dyDescent="0.2">
      <c r="D52" s="16"/>
      <c r="E52" s="15"/>
      <c r="F52" s="12"/>
      <c r="G52" s="12"/>
    </row>
    <row r="53" spans="4:7" x14ac:dyDescent="0.2">
      <c r="D53" s="16"/>
      <c r="E53" s="15"/>
      <c r="F53" s="12"/>
      <c r="G53" s="12"/>
    </row>
    <row r="54" spans="4:7" x14ac:dyDescent="0.2">
      <c r="D54" s="16"/>
      <c r="E54" s="15"/>
      <c r="F54" s="12"/>
      <c r="G54" s="12"/>
    </row>
    <row r="55" spans="4:7" x14ac:dyDescent="0.2">
      <c r="D55" s="15"/>
      <c r="E55" s="15"/>
      <c r="F55" s="12"/>
      <c r="G55" s="12"/>
    </row>
    <row r="56" spans="4:7" x14ac:dyDescent="0.2">
      <c r="D56" s="15"/>
      <c r="E56" s="15"/>
      <c r="F56" s="12"/>
      <c r="G56" s="12"/>
    </row>
    <row r="57" spans="4:7" x14ac:dyDescent="0.2">
      <c r="D57" s="15"/>
      <c r="E57" s="15"/>
      <c r="F57" s="12"/>
      <c r="G57" s="12"/>
    </row>
  </sheetData>
  <sheetProtection algorithmName="SHA-512" hashValue="UkY6TBT8OeJIKCKcjye9QUsC8g5qRe8h+O2QaSYo5jLxuXS6Cisv58sbnAMa+6wcts9IcB7urGpLnw73B3kNSg==" saltValue="tKKMp3boWFQ/y2hEPUT8eg==" spinCount="100000" sheet="1" objects="1" scenarios="1" formatCells="0" formatColumns="0" formatRows="0" insertColumns="0" insertRows="0" insertHyperlinks="0" deleteColumns="0" deleteRows="0" sort="0"/>
  <mergeCells count="14">
    <mergeCell ref="B8:C8"/>
    <mergeCell ref="B2:H2"/>
    <mergeCell ref="B4:C5"/>
    <mergeCell ref="D4:G4"/>
    <mergeCell ref="B6:C6"/>
    <mergeCell ref="B7:C7"/>
    <mergeCell ref="P21:P22"/>
    <mergeCell ref="B31:I31"/>
    <mergeCell ref="B9:C9"/>
    <mergeCell ref="J21:K22"/>
    <mergeCell ref="L21:L22"/>
    <mergeCell ref="M21:M22"/>
    <mergeCell ref="N21:N22"/>
    <mergeCell ref="O21:O22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V47"/>
  <sheetViews>
    <sheetView showGridLines="0" zoomScaleNormal="100" workbookViewId="0">
      <selection activeCell="E38" sqref="E38"/>
    </sheetView>
  </sheetViews>
  <sheetFormatPr defaultRowHeight="12.75" x14ac:dyDescent="0.2"/>
  <cols>
    <col min="2" max="2" width="16.7109375" customWidth="1"/>
    <col min="3" max="3" width="9.140625" customWidth="1"/>
    <col min="10" max="10" width="9.140625" customWidth="1"/>
    <col min="15" max="15" width="9.140625" customWidth="1"/>
  </cols>
  <sheetData>
    <row r="1" spans="2:22" ht="12.95" customHeight="1" x14ac:dyDescent="0.2"/>
    <row r="2" spans="2:22" ht="12.95" customHeight="1" x14ac:dyDescent="0.2">
      <c r="B2" s="101" t="s">
        <v>75</v>
      </c>
      <c r="C2" s="101"/>
      <c r="D2" s="101"/>
      <c r="E2" s="101"/>
      <c r="F2" s="101"/>
      <c r="G2" s="101"/>
      <c r="H2" s="101"/>
      <c r="J2" s="3" t="s">
        <v>77</v>
      </c>
    </row>
    <row r="3" spans="2:22" ht="12.95" customHeight="1" thickBot="1" x14ac:dyDescent="0.25"/>
    <row r="4" spans="2:22" ht="12.95" customHeight="1" x14ac:dyDescent="0.2">
      <c r="B4" s="93" t="s">
        <v>74</v>
      </c>
      <c r="C4" s="112" t="s">
        <v>8</v>
      </c>
      <c r="D4" s="105"/>
      <c r="E4" s="105"/>
      <c r="F4" s="105"/>
      <c r="G4" s="106"/>
      <c r="J4" s="48"/>
      <c r="K4" s="17">
        <v>1</v>
      </c>
      <c r="L4" s="17">
        <v>2</v>
      </c>
      <c r="M4" s="17">
        <v>3</v>
      </c>
      <c r="N4" s="17">
        <v>4</v>
      </c>
      <c r="O4" s="17">
        <v>5</v>
      </c>
      <c r="P4" s="17">
        <v>6</v>
      </c>
      <c r="Q4" s="17">
        <v>7</v>
      </c>
      <c r="R4" s="17">
        <v>8</v>
      </c>
      <c r="S4" s="17">
        <v>9</v>
      </c>
      <c r="T4" s="17">
        <v>10</v>
      </c>
      <c r="U4" s="17">
        <v>11</v>
      </c>
      <c r="V4" s="17">
        <v>12</v>
      </c>
    </row>
    <row r="5" spans="2:22" ht="12.95" customHeight="1" thickBot="1" x14ac:dyDescent="0.25">
      <c r="B5" s="95"/>
      <c r="C5" s="62" t="s">
        <v>23</v>
      </c>
      <c r="D5" s="46" t="s">
        <v>1</v>
      </c>
      <c r="E5" s="46" t="s">
        <v>2</v>
      </c>
      <c r="F5" s="46" t="s">
        <v>80</v>
      </c>
      <c r="G5" s="47" t="s">
        <v>7</v>
      </c>
      <c r="J5" s="17" t="s">
        <v>9</v>
      </c>
      <c r="K5" s="74">
        <v>0</v>
      </c>
      <c r="L5" s="74">
        <v>0</v>
      </c>
      <c r="M5" s="75" t="s">
        <v>58</v>
      </c>
      <c r="N5" s="75" t="s">
        <v>58</v>
      </c>
      <c r="O5" s="75" t="s">
        <v>59</v>
      </c>
      <c r="P5" s="75" t="s">
        <v>59</v>
      </c>
      <c r="Q5" s="75" t="s">
        <v>60</v>
      </c>
      <c r="R5" s="75" t="s">
        <v>60</v>
      </c>
      <c r="S5" s="75" t="s">
        <v>61</v>
      </c>
      <c r="T5" s="75" t="s">
        <v>61</v>
      </c>
      <c r="U5" s="75" t="s">
        <v>62</v>
      </c>
      <c r="V5" s="75" t="s">
        <v>62</v>
      </c>
    </row>
    <row r="6" spans="2:22" ht="12.95" customHeight="1" x14ac:dyDescent="0.2">
      <c r="B6" s="52" t="s">
        <v>4</v>
      </c>
      <c r="C6" s="63">
        <v>0.1</v>
      </c>
      <c r="D6" s="30">
        <v>0.01</v>
      </c>
      <c r="E6" s="30">
        <v>1E-3</v>
      </c>
      <c r="F6" s="30">
        <v>1E-4</v>
      </c>
      <c r="G6" s="31">
        <v>0</v>
      </c>
      <c r="J6" s="17" t="s">
        <v>15</v>
      </c>
      <c r="K6" s="75" t="s">
        <v>7</v>
      </c>
      <c r="L6" s="75" t="s">
        <v>7</v>
      </c>
      <c r="M6" s="75" t="s">
        <v>10</v>
      </c>
      <c r="N6" s="75" t="s">
        <v>10</v>
      </c>
      <c r="O6" s="75" t="s">
        <v>11</v>
      </c>
      <c r="P6" s="75" t="s">
        <v>11</v>
      </c>
      <c r="Q6" s="75" t="s">
        <v>12</v>
      </c>
      <c r="R6" s="75" t="s">
        <v>12</v>
      </c>
      <c r="S6" s="75" t="s">
        <v>13</v>
      </c>
      <c r="T6" s="75" t="s">
        <v>13</v>
      </c>
      <c r="U6" s="75" t="s">
        <v>14</v>
      </c>
      <c r="V6" s="75" t="s">
        <v>14</v>
      </c>
    </row>
    <row r="7" spans="2:22" ht="12.95" customHeight="1" x14ac:dyDescent="0.2">
      <c r="B7" s="53" t="s">
        <v>5</v>
      </c>
      <c r="C7" s="64">
        <v>-1</v>
      </c>
      <c r="D7" s="33">
        <v>-2</v>
      </c>
      <c r="E7" s="33">
        <v>-3</v>
      </c>
      <c r="F7" s="33">
        <v>-4</v>
      </c>
      <c r="G7" s="34">
        <v>0</v>
      </c>
      <c r="J7" s="17" t="s">
        <v>22</v>
      </c>
      <c r="K7" s="75" t="s">
        <v>0</v>
      </c>
      <c r="L7" s="75" t="s">
        <v>0</v>
      </c>
      <c r="M7" s="75" t="s">
        <v>17</v>
      </c>
      <c r="N7" s="75" t="s">
        <v>17</v>
      </c>
      <c r="O7" s="75" t="s">
        <v>18</v>
      </c>
      <c r="P7" s="75" t="s">
        <v>18</v>
      </c>
      <c r="Q7" s="75" t="s">
        <v>19</v>
      </c>
      <c r="R7" s="75" t="s">
        <v>19</v>
      </c>
      <c r="S7" s="75" t="s">
        <v>20</v>
      </c>
      <c r="T7" s="75" t="s">
        <v>20</v>
      </c>
      <c r="U7" s="75" t="s">
        <v>21</v>
      </c>
      <c r="V7" s="75" t="s">
        <v>21</v>
      </c>
    </row>
    <row r="8" spans="2:22" ht="12.95" customHeight="1" x14ac:dyDescent="0.2">
      <c r="B8" s="53" t="s">
        <v>6</v>
      </c>
      <c r="C8" s="65" t="e">
        <f>(K7+L7)/2</f>
        <v>#VALUE!</v>
      </c>
      <c r="D8" s="33" t="e">
        <f>(K8+L8)/2</f>
        <v>#VALUE!</v>
      </c>
      <c r="E8" s="33" t="e">
        <f>(K9+L9)/2</f>
        <v>#VALUE!</v>
      </c>
      <c r="F8" s="33" t="e">
        <f>(K10+L10)/2</f>
        <v>#VALUE!</v>
      </c>
      <c r="G8" s="34" t="e">
        <f>(K6+L6)/2</f>
        <v>#VALUE!</v>
      </c>
      <c r="J8" s="17" t="s">
        <v>29</v>
      </c>
      <c r="K8" s="75" t="s">
        <v>1</v>
      </c>
      <c r="L8" s="75" t="s">
        <v>1</v>
      </c>
      <c r="M8" s="75" t="s">
        <v>24</v>
      </c>
      <c r="N8" s="75" t="s">
        <v>24</v>
      </c>
      <c r="O8" s="75" t="s">
        <v>25</v>
      </c>
      <c r="P8" s="75" t="s">
        <v>25</v>
      </c>
      <c r="Q8" s="75" t="s">
        <v>26</v>
      </c>
      <c r="R8" s="75" t="s">
        <v>26</v>
      </c>
      <c r="S8" s="75" t="s">
        <v>27</v>
      </c>
      <c r="T8" s="75" t="s">
        <v>27</v>
      </c>
      <c r="U8" s="75" t="s">
        <v>28</v>
      </c>
      <c r="V8" s="75" t="s">
        <v>28</v>
      </c>
    </row>
    <row r="9" spans="2:22" ht="12.95" customHeight="1" thickBot="1" x14ac:dyDescent="0.25">
      <c r="B9" s="54" t="s">
        <v>3</v>
      </c>
      <c r="C9" s="66" t="e">
        <f>C8/G8*100</f>
        <v>#VALUE!</v>
      </c>
      <c r="D9" s="36" t="e">
        <f>D8/G8*100</f>
        <v>#VALUE!</v>
      </c>
      <c r="E9" s="36" t="e">
        <f>E8/G8*100</f>
        <v>#VALUE!</v>
      </c>
      <c r="F9" s="36" t="e">
        <f>F8/G8*100</f>
        <v>#VALUE!</v>
      </c>
      <c r="G9" s="37"/>
      <c r="J9" s="17" t="s">
        <v>36</v>
      </c>
      <c r="K9" s="75" t="s">
        <v>2</v>
      </c>
      <c r="L9" s="75" t="s">
        <v>2</v>
      </c>
      <c r="M9" s="75" t="s">
        <v>31</v>
      </c>
      <c r="N9" s="75" t="s">
        <v>31</v>
      </c>
      <c r="O9" s="75" t="s">
        <v>32</v>
      </c>
      <c r="P9" s="75" t="s">
        <v>32</v>
      </c>
      <c r="Q9" s="75" t="s">
        <v>33</v>
      </c>
      <c r="R9" s="75" t="s">
        <v>33</v>
      </c>
      <c r="S9" s="75" t="s">
        <v>34</v>
      </c>
      <c r="T9" s="75" t="s">
        <v>34</v>
      </c>
      <c r="U9" s="75" t="s">
        <v>35</v>
      </c>
      <c r="V9" s="75" t="s">
        <v>35</v>
      </c>
    </row>
    <row r="10" spans="2:22" ht="12.95" customHeight="1" x14ac:dyDescent="0.2">
      <c r="B10" s="2"/>
      <c r="C10" s="1"/>
      <c r="D10" s="1"/>
      <c r="E10" s="1"/>
      <c r="F10" s="1"/>
      <c r="G10" s="1"/>
      <c r="J10" s="17" t="s">
        <v>43</v>
      </c>
      <c r="K10" s="75" t="s">
        <v>81</v>
      </c>
      <c r="L10" s="75" t="s">
        <v>81</v>
      </c>
      <c r="M10" s="75" t="s">
        <v>38</v>
      </c>
      <c r="N10" s="75" t="s">
        <v>38</v>
      </c>
      <c r="O10" s="75" t="s">
        <v>39</v>
      </c>
      <c r="P10" s="75" t="s">
        <v>39</v>
      </c>
      <c r="Q10" s="75" t="s">
        <v>40</v>
      </c>
      <c r="R10" s="75" t="s">
        <v>40</v>
      </c>
      <c r="S10" s="75" t="s">
        <v>41</v>
      </c>
      <c r="T10" s="75" t="s">
        <v>41</v>
      </c>
      <c r="U10" s="75" t="s">
        <v>42</v>
      </c>
      <c r="V10" s="75" t="s">
        <v>42</v>
      </c>
    </row>
    <row r="11" spans="2:22" ht="12.95" customHeight="1" x14ac:dyDescent="0.2">
      <c r="C11" s="1"/>
      <c r="J11" s="17" t="s">
        <v>50</v>
      </c>
      <c r="K11" s="75" t="s">
        <v>44</v>
      </c>
      <c r="L11" s="75" t="s">
        <v>44</v>
      </c>
      <c r="M11" s="75" t="s">
        <v>45</v>
      </c>
      <c r="N11" s="75" t="s">
        <v>45</v>
      </c>
      <c r="O11" s="75" t="s">
        <v>46</v>
      </c>
      <c r="P11" s="75" t="s">
        <v>46</v>
      </c>
      <c r="Q11" s="75" t="s">
        <v>47</v>
      </c>
      <c r="R11" s="75" t="s">
        <v>47</v>
      </c>
      <c r="S11" s="75" t="s">
        <v>48</v>
      </c>
      <c r="T11" s="75" t="s">
        <v>48</v>
      </c>
      <c r="U11" s="75" t="s">
        <v>49</v>
      </c>
      <c r="V11" s="75" t="s">
        <v>49</v>
      </c>
    </row>
    <row r="12" spans="2:22" ht="12.95" customHeight="1" x14ac:dyDescent="0.2">
      <c r="J12" s="17" t="s">
        <v>57</v>
      </c>
      <c r="K12" s="75" t="s">
        <v>51</v>
      </c>
      <c r="L12" s="75" t="s">
        <v>51</v>
      </c>
      <c r="M12" s="75" t="s">
        <v>52</v>
      </c>
      <c r="N12" s="75" t="s">
        <v>52</v>
      </c>
      <c r="O12" s="75" t="s">
        <v>53</v>
      </c>
      <c r="P12" s="75" t="s">
        <v>53</v>
      </c>
      <c r="Q12" s="75" t="s">
        <v>54</v>
      </c>
      <c r="R12" s="75" t="s">
        <v>54</v>
      </c>
      <c r="S12" s="75" t="s">
        <v>55</v>
      </c>
      <c r="T12" s="75" t="s">
        <v>55</v>
      </c>
      <c r="U12" s="75" t="s">
        <v>56</v>
      </c>
      <c r="V12" s="75" t="s">
        <v>56</v>
      </c>
    </row>
    <row r="13" spans="2:22" ht="12.95" customHeight="1" x14ac:dyDescent="0.2"/>
    <row r="14" spans="2:22" ht="12.95" customHeight="1" x14ac:dyDescent="0.2">
      <c r="J14" s="4" t="s">
        <v>78</v>
      </c>
    </row>
    <row r="15" spans="2:22" ht="12.95" customHeight="1" x14ac:dyDescent="0.2">
      <c r="J15" s="5" t="s">
        <v>64</v>
      </c>
      <c r="K15" t="s">
        <v>65</v>
      </c>
    </row>
    <row r="16" spans="2:22" ht="12.95" customHeight="1" x14ac:dyDescent="0.2">
      <c r="K16" t="s">
        <v>84</v>
      </c>
    </row>
    <row r="17" spans="2:22" ht="12.95" customHeight="1" thickBot="1" x14ac:dyDescent="0.25"/>
    <row r="18" spans="2:22" ht="12.95" customHeight="1" thickBot="1" x14ac:dyDescent="0.25">
      <c r="J18" s="6" t="s">
        <v>64</v>
      </c>
      <c r="K18" s="7">
        <v>1</v>
      </c>
      <c r="L18" s="10">
        <v>-31.992999999999999</v>
      </c>
      <c r="M18" s="7">
        <v>2</v>
      </c>
      <c r="N18" s="18">
        <v>-54.131999999999998</v>
      </c>
    </row>
    <row r="19" spans="2:22" ht="12.95" customHeight="1" thickBot="1" x14ac:dyDescent="0.25">
      <c r="J19" s="6" t="s">
        <v>66</v>
      </c>
      <c r="K19" s="70">
        <v>1</v>
      </c>
      <c r="L19" s="76"/>
      <c r="M19" s="71">
        <v>2</v>
      </c>
      <c r="N19" s="77"/>
      <c r="R19" s="3" t="s">
        <v>83</v>
      </c>
    </row>
    <row r="20" spans="2:22" ht="12.95" customHeight="1" thickBot="1" x14ac:dyDescent="0.25"/>
    <row r="21" spans="2:22" ht="12.95" customHeight="1" thickBot="1" x14ac:dyDescent="0.25">
      <c r="J21" s="93" t="s">
        <v>67</v>
      </c>
      <c r="K21" s="94"/>
      <c r="L21" s="97" t="s">
        <v>70</v>
      </c>
      <c r="M21" s="97" t="s">
        <v>72</v>
      </c>
      <c r="N21" s="97" t="s">
        <v>71</v>
      </c>
      <c r="O21" s="97" t="s">
        <v>4</v>
      </c>
      <c r="P21" s="88" t="s">
        <v>68</v>
      </c>
      <c r="R21" s="109" t="s">
        <v>82</v>
      </c>
      <c r="S21" s="110"/>
      <c r="T21" s="110"/>
      <c r="U21" s="111"/>
      <c r="V21" s="67"/>
    </row>
    <row r="22" spans="2:22" ht="12.95" customHeight="1" thickBot="1" x14ac:dyDescent="0.25">
      <c r="J22" s="95"/>
      <c r="K22" s="96"/>
      <c r="L22" s="98"/>
      <c r="M22" s="98"/>
      <c r="N22" s="98"/>
      <c r="O22" s="98"/>
      <c r="P22" s="89"/>
    </row>
    <row r="23" spans="2:22" ht="12.95" customHeight="1" x14ac:dyDescent="0.2">
      <c r="J23" s="25" t="s">
        <v>9</v>
      </c>
      <c r="K23" s="27">
        <v>0</v>
      </c>
      <c r="L23" s="13">
        <v>0</v>
      </c>
      <c r="M23" s="13" t="s">
        <v>69</v>
      </c>
      <c r="N23" s="13" t="s">
        <v>69</v>
      </c>
      <c r="O23" s="13" t="s">
        <v>69</v>
      </c>
      <c r="P23" s="14"/>
    </row>
    <row r="24" spans="2:22" ht="12.95" customHeight="1" x14ac:dyDescent="0.2">
      <c r="J24" s="26" t="s">
        <v>15</v>
      </c>
      <c r="K24" s="28" t="s">
        <v>16</v>
      </c>
      <c r="L24" s="8" t="e">
        <f>G8</f>
        <v>#VALUE!</v>
      </c>
      <c r="M24" s="8">
        <v>100</v>
      </c>
      <c r="N24" s="8" t="s">
        <v>69</v>
      </c>
      <c r="O24" s="8">
        <v>0</v>
      </c>
      <c r="P24" s="11"/>
    </row>
    <row r="25" spans="2:22" ht="12.95" customHeight="1" x14ac:dyDescent="0.2">
      <c r="J25" s="26" t="s">
        <v>22</v>
      </c>
      <c r="K25" s="28" t="s">
        <v>23</v>
      </c>
      <c r="L25" s="9" t="e">
        <f>C8</f>
        <v>#VALUE!</v>
      </c>
      <c r="M25" s="9" t="e">
        <f>C9</f>
        <v>#VALUE!</v>
      </c>
      <c r="N25" s="8">
        <v>-1</v>
      </c>
      <c r="O25" s="8">
        <v>0.1</v>
      </c>
      <c r="P25" s="11"/>
    </row>
    <row r="26" spans="2:22" ht="12.95" customHeight="1" x14ac:dyDescent="0.2">
      <c r="J26" s="26" t="s">
        <v>29</v>
      </c>
      <c r="K26" s="28" t="s">
        <v>30</v>
      </c>
      <c r="L26" s="8" t="e">
        <f>D8</f>
        <v>#VALUE!</v>
      </c>
      <c r="M26" s="9" t="e">
        <f>D9</f>
        <v>#VALUE!</v>
      </c>
      <c r="N26" s="8">
        <v>-2</v>
      </c>
      <c r="O26" s="8">
        <v>0.01</v>
      </c>
      <c r="P26" s="11"/>
    </row>
    <row r="27" spans="2:22" ht="12.95" customHeight="1" x14ac:dyDescent="0.2">
      <c r="J27" s="26" t="s">
        <v>36</v>
      </c>
      <c r="K27" s="28" t="s">
        <v>37</v>
      </c>
      <c r="L27" s="8" t="e">
        <f>E8</f>
        <v>#VALUE!</v>
      </c>
      <c r="M27" s="9" t="e">
        <f>E9</f>
        <v>#VALUE!</v>
      </c>
      <c r="N27" s="8">
        <v>-3</v>
      </c>
      <c r="O27" s="8">
        <v>1E-3</v>
      </c>
      <c r="P27" s="11"/>
    </row>
    <row r="28" spans="2:22" ht="12.95" customHeight="1" x14ac:dyDescent="0.2">
      <c r="J28" s="26" t="s">
        <v>43</v>
      </c>
      <c r="K28" s="28" t="s">
        <v>81</v>
      </c>
      <c r="L28" s="39" t="e">
        <f>F8</f>
        <v>#VALUE!</v>
      </c>
      <c r="M28" s="39" t="e">
        <f>F9</f>
        <v>#VALUE!</v>
      </c>
      <c r="N28" s="68">
        <v>-4</v>
      </c>
      <c r="O28" s="56">
        <f>POWER(10,N28)</f>
        <v>1E-4</v>
      </c>
      <c r="P28" s="40"/>
    </row>
    <row r="29" spans="2:22" ht="12.95" customHeight="1" x14ac:dyDescent="0.2">
      <c r="J29" s="26" t="s">
        <v>50</v>
      </c>
      <c r="K29" s="28" t="s">
        <v>44</v>
      </c>
      <c r="L29" s="39" t="e">
        <f>(K11+L11)/2</f>
        <v>#VALUE!</v>
      </c>
      <c r="M29" s="39" t="e">
        <f>L29/L24*100</f>
        <v>#VALUE!</v>
      </c>
      <c r="N29" s="39" t="e">
        <f>(M29-N19)/L19</f>
        <v>#VALUE!</v>
      </c>
      <c r="O29" s="19" t="e">
        <f t="shared" ref="O29:O30" si="0">POWER(10,N29)</f>
        <v>#VALUE!</v>
      </c>
      <c r="P29" s="40" t="e">
        <f>O29*V21</f>
        <v>#VALUE!</v>
      </c>
    </row>
    <row r="30" spans="2:22" ht="12.95" customHeight="1" thickBot="1" x14ac:dyDescent="0.25">
      <c r="J30" s="41" t="s">
        <v>57</v>
      </c>
      <c r="K30" s="42" t="s">
        <v>51</v>
      </c>
      <c r="L30" s="43" t="e">
        <f>(K12+L12)/2</f>
        <v>#VALUE!</v>
      </c>
      <c r="M30" s="43" t="e">
        <f>L30/L24*100</f>
        <v>#VALUE!</v>
      </c>
      <c r="N30" s="43" t="e">
        <f>(M30-N19)/L19</f>
        <v>#VALUE!</v>
      </c>
      <c r="O30" s="20" t="e">
        <f t="shared" si="0"/>
        <v>#VALUE!</v>
      </c>
      <c r="P30" s="44" t="e">
        <f>O30*V21</f>
        <v>#VALUE!</v>
      </c>
    </row>
    <row r="31" spans="2:22" ht="12.95" customHeight="1" x14ac:dyDescent="0.2">
      <c r="B31" s="90" t="s">
        <v>79</v>
      </c>
      <c r="C31" s="90"/>
      <c r="D31" s="90"/>
      <c r="E31" s="90"/>
      <c r="F31" s="90"/>
      <c r="G31" s="90"/>
      <c r="H31" s="90"/>
      <c r="I31" s="90"/>
    </row>
    <row r="32" spans="2:22" ht="12.95" customHeight="1" thickBot="1" x14ac:dyDescent="0.25">
      <c r="B32" s="69"/>
      <c r="C32" s="69"/>
      <c r="D32" s="69"/>
      <c r="E32" s="69"/>
      <c r="F32" s="69"/>
      <c r="G32" s="69"/>
      <c r="H32" s="69"/>
      <c r="I32" s="69"/>
    </row>
    <row r="33" spans="2:20" ht="12.95" customHeight="1" thickBot="1" x14ac:dyDescent="0.25">
      <c r="C33" s="22" t="s">
        <v>73</v>
      </c>
      <c r="D33" s="23" t="s">
        <v>4</v>
      </c>
      <c r="E33" s="24" t="s">
        <v>68</v>
      </c>
      <c r="F33" s="22" t="s">
        <v>73</v>
      </c>
      <c r="G33" s="23" t="s">
        <v>4</v>
      </c>
      <c r="H33" s="24" t="s">
        <v>68</v>
      </c>
      <c r="I33" s="22" t="s">
        <v>73</v>
      </c>
      <c r="J33" s="23" t="s">
        <v>4</v>
      </c>
      <c r="K33" s="24" t="s">
        <v>68</v>
      </c>
      <c r="L33" s="22" t="s">
        <v>73</v>
      </c>
      <c r="M33" s="23" t="s">
        <v>4</v>
      </c>
      <c r="N33" s="24" t="s">
        <v>68</v>
      </c>
      <c r="O33" s="22" t="s">
        <v>73</v>
      </c>
      <c r="P33" s="23" t="s">
        <v>4</v>
      </c>
      <c r="Q33" s="24" t="s">
        <v>68</v>
      </c>
      <c r="R33" s="22" t="s">
        <v>73</v>
      </c>
      <c r="S33" s="23" t="s">
        <v>4</v>
      </c>
      <c r="T33" s="24" t="s">
        <v>68</v>
      </c>
    </row>
    <row r="34" spans="2:20" ht="12.95" customHeight="1" x14ac:dyDescent="0.2">
      <c r="C34" s="25">
        <v>0</v>
      </c>
      <c r="D34" s="13" t="s">
        <v>69</v>
      </c>
      <c r="E34" s="14"/>
      <c r="F34" s="85" t="s">
        <v>58</v>
      </c>
      <c r="G34" s="51" t="e">
        <f>POWER(10,((M5+N5)/2/L24*100-N19)/L19)</f>
        <v>#VALUE!</v>
      </c>
      <c r="H34" s="49" t="e">
        <f>G34*V21</f>
        <v>#VALUE!</v>
      </c>
      <c r="I34" s="85" t="s">
        <v>59</v>
      </c>
      <c r="J34" s="51" t="e">
        <f>POWER(10,((O5+P5)/2/L24*100-N19)/L19)</f>
        <v>#VALUE!</v>
      </c>
      <c r="K34" s="49" t="e">
        <f>J34*V21</f>
        <v>#VALUE!</v>
      </c>
      <c r="L34" s="85" t="s">
        <v>60</v>
      </c>
      <c r="M34" s="51" t="e">
        <f>POWER(10,((Q5+R5)/2/L24*100-N19)/L19)</f>
        <v>#VALUE!</v>
      </c>
      <c r="N34" s="49" t="e">
        <f>M34*V21</f>
        <v>#VALUE!</v>
      </c>
      <c r="O34" s="85" t="s">
        <v>61</v>
      </c>
      <c r="P34" s="51" t="e">
        <f>POWER(10,((S5+T5)/2/L24*100-N19)/L19)</f>
        <v>#VALUE!</v>
      </c>
      <c r="Q34" s="49" t="e">
        <f>P34*V21</f>
        <v>#VALUE!</v>
      </c>
      <c r="R34" s="85" t="s">
        <v>62</v>
      </c>
      <c r="S34" s="51" t="e">
        <f>POWER(10,((U5+V5)/2/L24*100-N19)/L19)</f>
        <v>#VALUE!</v>
      </c>
      <c r="T34" s="49" t="e">
        <f>S34*V21</f>
        <v>#VALUE!</v>
      </c>
    </row>
    <row r="35" spans="2:20" ht="12.95" customHeight="1" x14ac:dyDescent="0.2">
      <c r="C35" s="26" t="s">
        <v>16</v>
      </c>
      <c r="D35" s="8">
        <v>0</v>
      </c>
      <c r="E35" s="11"/>
      <c r="F35" s="85" t="s">
        <v>10</v>
      </c>
      <c r="G35" s="19" t="e">
        <f>POWER(10,((M6+N6)/2/L24*100-N19)/L19)</f>
        <v>#VALUE!</v>
      </c>
      <c r="H35" s="49" t="e">
        <f>G35*V21</f>
        <v>#VALUE!</v>
      </c>
      <c r="I35" s="85" t="s">
        <v>11</v>
      </c>
      <c r="J35" s="19" t="e">
        <f>POWER(10,((O6+P6)/2/L24*100-N19)/L19)</f>
        <v>#VALUE!</v>
      </c>
      <c r="K35" s="49" t="e">
        <f>J35*V21</f>
        <v>#VALUE!</v>
      </c>
      <c r="L35" s="85" t="s">
        <v>12</v>
      </c>
      <c r="M35" s="19" t="e">
        <f>POWER(10,((Q6+R6)/2/L24*100-N19)/L19)</f>
        <v>#VALUE!</v>
      </c>
      <c r="N35" s="49" t="e">
        <f>M35*V21</f>
        <v>#VALUE!</v>
      </c>
      <c r="O35" s="85" t="s">
        <v>13</v>
      </c>
      <c r="P35" s="19" t="e">
        <f>POWER(10,((S6+T6)/2/L24*100-N19)/L19)</f>
        <v>#VALUE!</v>
      </c>
      <c r="Q35" s="49" t="e">
        <f>P35*V21</f>
        <v>#VALUE!</v>
      </c>
      <c r="R35" s="85" t="s">
        <v>14</v>
      </c>
      <c r="S35" s="19" t="e">
        <f>POWER(10,((U6+V6)/2/L24*100-N19)/L19)</f>
        <v>#VALUE!</v>
      </c>
      <c r="T35" s="49" t="e">
        <f>S35*V21</f>
        <v>#VALUE!</v>
      </c>
    </row>
    <row r="36" spans="2:20" ht="12.95" customHeight="1" x14ac:dyDescent="0.2">
      <c r="C36" s="26" t="s">
        <v>23</v>
      </c>
      <c r="D36" s="8">
        <v>0.1</v>
      </c>
      <c r="E36" s="11"/>
      <c r="F36" s="85" t="s">
        <v>17</v>
      </c>
      <c r="G36" s="19" t="e">
        <f>POWER(10,((M7+N7)/2/L24*100-N19)/L19)</f>
        <v>#VALUE!</v>
      </c>
      <c r="H36" s="49" t="e">
        <f>G36*V21</f>
        <v>#VALUE!</v>
      </c>
      <c r="I36" s="85" t="s">
        <v>18</v>
      </c>
      <c r="J36" s="19" t="e">
        <f>POWER(10,((O7+P7)/2/L24*100-N19)/L19)</f>
        <v>#VALUE!</v>
      </c>
      <c r="K36" s="49" t="e">
        <f>J36*V21</f>
        <v>#VALUE!</v>
      </c>
      <c r="L36" s="85" t="s">
        <v>19</v>
      </c>
      <c r="M36" s="19" t="e">
        <f>POWER(10,((Q7+R7)/2/L24*100-N19)/L19)</f>
        <v>#VALUE!</v>
      </c>
      <c r="N36" s="49" t="e">
        <f>M36*V21</f>
        <v>#VALUE!</v>
      </c>
      <c r="O36" s="85" t="s">
        <v>20</v>
      </c>
      <c r="P36" s="19" t="e">
        <f>POWER(10,((S7+T7)/2/L24*100-N19)/L19)</f>
        <v>#VALUE!</v>
      </c>
      <c r="Q36" s="49" t="e">
        <f>P36*V21</f>
        <v>#VALUE!</v>
      </c>
      <c r="R36" s="85" t="s">
        <v>21</v>
      </c>
      <c r="S36" s="19" t="e">
        <f>POWER(10,((U7+V7)/2/L24*100-N19)/L19)</f>
        <v>#VALUE!</v>
      </c>
      <c r="T36" s="49" t="e">
        <f>S36*V21</f>
        <v>#VALUE!</v>
      </c>
    </row>
    <row r="37" spans="2:20" ht="12.95" customHeight="1" x14ac:dyDescent="0.2">
      <c r="C37" s="26" t="s">
        <v>30</v>
      </c>
      <c r="D37" s="8">
        <v>0.01</v>
      </c>
      <c r="E37" s="11"/>
      <c r="F37" s="85" t="s">
        <v>24</v>
      </c>
      <c r="G37" s="19" t="e">
        <f>POWER(10,((M8+N8)/2/L24*100-N19)/L19)</f>
        <v>#VALUE!</v>
      </c>
      <c r="H37" s="49" t="e">
        <f>G37*V21</f>
        <v>#VALUE!</v>
      </c>
      <c r="I37" s="85" t="s">
        <v>25</v>
      </c>
      <c r="J37" s="19" t="e">
        <f>POWER(10,((O8+P8)/2/L24*100-N19)/L19)</f>
        <v>#VALUE!</v>
      </c>
      <c r="K37" s="49" t="e">
        <f>J37*V21</f>
        <v>#VALUE!</v>
      </c>
      <c r="L37" s="85" t="s">
        <v>26</v>
      </c>
      <c r="M37" s="19" t="e">
        <f>POWER(10,((Q8+R8)/2/L24*100-N19)/L19)</f>
        <v>#VALUE!</v>
      </c>
      <c r="N37" s="49" t="e">
        <f>M37*V21</f>
        <v>#VALUE!</v>
      </c>
      <c r="O37" s="85" t="s">
        <v>27</v>
      </c>
      <c r="P37" s="19" t="e">
        <f>POWER(10,((S8+T8)/2/L24*100-N19)/L19)</f>
        <v>#VALUE!</v>
      </c>
      <c r="Q37" s="49" t="e">
        <f>P37*V21</f>
        <v>#VALUE!</v>
      </c>
      <c r="R37" s="85" t="s">
        <v>28</v>
      </c>
      <c r="S37" s="19" t="e">
        <f>POWER(10,((U8+V8)/2/L24*100-N19)/L19)</f>
        <v>#VALUE!</v>
      </c>
      <c r="T37" s="49" t="e">
        <f>S37*V21</f>
        <v>#VALUE!</v>
      </c>
    </row>
    <row r="38" spans="2:20" ht="12.95" customHeight="1" x14ac:dyDescent="0.2">
      <c r="C38" s="26" t="s">
        <v>37</v>
      </c>
      <c r="D38" s="8">
        <v>1E-3</v>
      </c>
      <c r="E38" s="11"/>
      <c r="F38" s="85" t="s">
        <v>31</v>
      </c>
      <c r="G38" s="19" t="e">
        <f>POWER(10,((M9+N9)/2/L24*100-N19)/L19)</f>
        <v>#VALUE!</v>
      </c>
      <c r="H38" s="49" t="e">
        <f>G38*V21</f>
        <v>#VALUE!</v>
      </c>
      <c r="I38" s="85" t="s">
        <v>32</v>
      </c>
      <c r="J38" s="19" t="e">
        <f>POWER(10,((O9+P9)/2/L24*100-N19)/L19)</f>
        <v>#VALUE!</v>
      </c>
      <c r="K38" s="49" t="e">
        <f>J38*V21</f>
        <v>#VALUE!</v>
      </c>
      <c r="L38" s="85" t="s">
        <v>33</v>
      </c>
      <c r="M38" s="19" t="e">
        <f>POWER(10,((Q9+R9)/2/L24*100-N19)/L19)</f>
        <v>#VALUE!</v>
      </c>
      <c r="N38" s="49" t="e">
        <f>M38*V21</f>
        <v>#VALUE!</v>
      </c>
      <c r="O38" s="85" t="s">
        <v>34</v>
      </c>
      <c r="P38" s="19" t="e">
        <f>POWER(10,((S9+T9)/2/L24*100-N19)/L19)</f>
        <v>#VALUE!</v>
      </c>
      <c r="Q38" s="49" t="e">
        <f>P38*V21</f>
        <v>#VALUE!</v>
      </c>
      <c r="R38" s="85" t="s">
        <v>35</v>
      </c>
      <c r="S38" s="19" t="e">
        <f>POWER(10,((U9+V9)/2/L24*100-N19)/L19)</f>
        <v>#VALUE!</v>
      </c>
      <c r="T38" s="49" t="e">
        <f>S38*V21</f>
        <v>#VALUE!</v>
      </c>
    </row>
    <row r="39" spans="2:20" ht="12.95" customHeight="1" x14ac:dyDescent="0.2">
      <c r="C39" s="26" t="s">
        <v>80</v>
      </c>
      <c r="D39" s="56">
        <v>1E-4</v>
      </c>
      <c r="E39" s="40"/>
      <c r="F39" s="85" t="s">
        <v>38</v>
      </c>
      <c r="G39" s="19" t="e">
        <f>POWER(10,((M10+N10)/2/L24*100-N19)/L19)</f>
        <v>#VALUE!</v>
      </c>
      <c r="H39" s="49" t="e">
        <f>G39*V21</f>
        <v>#VALUE!</v>
      </c>
      <c r="I39" s="85" t="s">
        <v>39</v>
      </c>
      <c r="J39" s="19" t="e">
        <f>POWER(10,((O10+P10)/2/L24*100-N19)/L19)</f>
        <v>#VALUE!</v>
      </c>
      <c r="K39" s="49" t="e">
        <f>J39*V21</f>
        <v>#VALUE!</v>
      </c>
      <c r="L39" s="85" t="s">
        <v>40</v>
      </c>
      <c r="M39" s="19" t="e">
        <f>POWER(10,((Q10+R10)/2/L24*100-N19)/L19)</f>
        <v>#VALUE!</v>
      </c>
      <c r="N39" s="49" t="e">
        <f>M39*V21</f>
        <v>#VALUE!</v>
      </c>
      <c r="O39" s="85" t="s">
        <v>41</v>
      </c>
      <c r="P39" s="19" t="e">
        <f>POWER(10,((S10+T10)/2/L24*100-N19)/L19)</f>
        <v>#VALUE!</v>
      </c>
      <c r="Q39" s="49" t="e">
        <f>P39*V21</f>
        <v>#VALUE!</v>
      </c>
      <c r="R39" s="85" t="s">
        <v>42</v>
      </c>
      <c r="S39" s="19" t="e">
        <f>POWER(10,((U10+V10)/2/L24*100-N19)/L19)</f>
        <v>#VALUE!</v>
      </c>
      <c r="T39" s="49" t="e">
        <f>S39*V21</f>
        <v>#VALUE!</v>
      </c>
    </row>
    <row r="40" spans="2:20" ht="12.95" customHeight="1" x14ac:dyDescent="0.2">
      <c r="C40" s="83" t="s">
        <v>44</v>
      </c>
      <c r="D40" s="19" t="e">
        <f>POWER(10,((K11+L11)/2/L24*100-N19)/L19)</f>
        <v>#VALUE!</v>
      </c>
      <c r="E40" s="40" t="e">
        <f>D40*V21</f>
        <v>#VALUE!</v>
      </c>
      <c r="F40" s="85" t="s">
        <v>45</v>
      </c>
      <c r="G40" s="19" t="e">
        <f>POWER(10,((M11+N11)/2/L24*100-N19)/L19)</f>
        <v>#VALUE!</v>
      </c>
      <c r="H40" s="49" t="e">
        <f>G40*V21</f>
        <v>#VALUE!</v>
      </c>
      <c r="I40" s="85" t="s">
        <v>46</v>
      </c>
      <c r="J40" s="19" t="e">
        <f>POWER(10,((O11+P11)/2/L24*100-N19)/L19)</f>
        <v>#VALUE!</v>
      </c>
      <c r="K40" s="49" t="e">
        <f>J40*V21</f>
        <v>#VALUE!</v>
      </c>
      <c r="L40" s="85" t="s">
        <v>47</v>
      </c>
      <c r="M40" s="19" t="e">
        <f>POWER(10,((Q11+R11)/2/L24*100-N19)/L19)</f>
        <v>#VALUE!</v>
      </c>
      <c r="N40" s="49" t="e">
        <f>M40*V21</f>
        <v>#VALUE!</v>
      </c>
      <c r="O40" s="85" t="s">
        <v>48</v>
      </c>
      <c r="P40" s="19" t="e">
        <f>POWER(10,((S11+T11)/2/L24*100-N19)/L19)</f>
        <v>#VALUE!</v>
      </c>
      <c r="Q40" s="49" t="e">
        <f>P40*V21</f>
        <v>#VALUE!</v>
      </c>
      <c r="R40" s="85" t="s">
        <v>49</v>
      </c>
      <c r="S40" s="19" t="e">
        <f>POWER(10,((U11+V11)/2/L24*100-N19)/L19)</f>
        <v>#VALUE!</v>
      </c>
      <c r="T40" s="49" t="e">
        <f>S40*V21</f>
        <v>#VALUE!</v>
      </c>
    </row>
    <row r="41" spans="2:20" ht="12.95" customHeight="1" thickBot="1" x14ac:dyDescent="0.25">
      <c r="C41" s="84" t="s">
        <v>51</v>
      </c>
      <c r="D41" s="20" t="e">
        <f>POWER(10,((K12+L12)/2/L24*100-N19)/L19)</f>
        <v>#VALUE!</v>
      </c>
      <c r="E41" s="44" t="e">
        <f>D41*V21</f>
        <v>#VALUE!</v>
      </c>
      <c r="F41" s="86" t="s">
        <v>52</v>
      </c>
      <c r="G41" s="20" t="e">
        <f>POWER(10,((M12+N12)/2/L24*100-N19)/L19)</f>
        <v>#VALUE!</v>
      </c>
      <c r="H41" s="50" t="e">
        <f>G41*V21</f>
        <v>#VALUE!</v>
      </c>
      <c r="I41" s="86" t="s">
        <v>53</v>
      </c>
      <c r="J41" s="20" t="e">
        <f>POWER(10,((O12+P12)/2/L24*100-N19)/L19)</f>
        <v>#VALUE!</v>
      </c>
      <c r="K41" s="50" t="e">
        <f>J41*V21</f>
        <v>#VALUE!</v>
      </c>
      <c r="L41" s="86" t="s">
        <v>54</v>
      </c>
      <c r="M41" s="20" t="e">
        <f>POWER(10,((Q12+R12)/2/L24*100-N19)/L19)</f>
        <v>#VALUE!</v>
      </c>
      <c r="N41" s="50" t="e">
        <f>M41*V21</f>
        <v>#VALUE!</v>
      </c>
      <c r="O41" s="86" t="s">
        <v>55</v>
      </c>
      <c r="P41" s="20" t="e">
        <f>POWER(10,((S12+T12)/2/L24*100-N19)/L19)</f>
        <v>#VALUE!</v>
      </c>
      <c r="Q41" s="50" t="e">
        <f>P41*V21</f>
        <v>#VALUE!</v>
      </c>
      <c r="R41" s="86" t="s">
        <v>56</v>
      </c>
      <c r="S41" s="20" t="e">
        <f>POWER(10,((U12+V12)/2/L24*100-N19)/L19)</f>
        <v>#VALUE!</v>
      </c>
      <c r="T41" s="50" t="e">
        <f>S41*V21</f>
        <v>#VALUE!</v>
      </c>
    </row>
    <row r="42" spans="2:20" ht="12.95" customHeight="1" x14ac:dyDescent="0.2">
      <c r="C42" s="59"/>
      <c r="D42" s="60"/>
      <c r="E42" s="61"/>
      <c r="F42" s="59"/>
      <c r="G42" s="60"/>
      <c r="H42" s="61"/>
      <c r="I42" s="59"/>
      <c r="J42" s="60"/>
      <c r="K42" s="61"/>
      <c r="L42" s="59"/>
      <c r="M42" s="60"/>
      <c r="N42" s="61"/>
      <c r="O42" s="59"/>
      <c r="P42" s="60"/>
      <c r="Q42" s="61"/>
      <c r="R42" s="59"/>
      <c r="S42" s="60"/>
      <c r="T42" s="61"/>
    </row>
    <row r="43" spans="2:20" x14ac:dyDescent="0.2">
      <c r="B43" s="38" t="s">
        <v>75</v>
      </c>
      <c r="C43" s="21"/>
      <c r="D43" s="57"/>
      <c r="E43" s="57"/>
      <c r="F43" s="58"/>
      <c r="G43" s="58"/>
    </row>
    <row r="44" spans="2:20" x14ac:dyDescent="0.2">
      <c r="D44" s="16"/>
      <c r="E44" s="15"/>
      <c r="F44" s="12"/>
      <c r="G44" s="12"/>
    </row>
    <row r="45" spans="2:20" x14ac:dyDescent="0.2">
      <c r="D45" s="15"/>
      <c r="E45" s="15"/>
      <c r="F45" s="12"/>
      <c r="G45" s="12"/>
    </row>
    <row r="46" spans="2:20" x14ac:dyDescent="0.2">
      <c r="D46" s="15"/>
      <c r="E46" s="15"/>
      <c r="F46" s="12"/>
      <c r="G46" s="12"/>
    </row>
    <row r="47" spans="2:20" x14ac:dyDescent="0.2">
      <c r="D47" s="15"/>
      <c r="E47" s="15"/>
      <c r="F47" s="12"/>
      <c r="G47" s="12"/>
    </row>
  </sheetData>
  <sheetProtection sheet="1" objects="1" scenarios="1" formatCells="0" formatColumns="0" formatRows="0" insertColumns="0" insertRows="0" insertHyperlinks="0" deleteColumns="0" deleteRows="0" sort="0"/>
  <mergeCells count="11">
    <mergeCell ref="B2:H2"/>
    <mergeCell ref="B4:B5"/>
    <mergeCell ref="C4:G4"/>
    <mergeCell ref="J21:K22"/>
    <mergeCell ref="L21:L22"/>
    <mergeCell ref="N21:N22"/>
    <mergeCell ref="O21:O22"/>
    <mergeCell ref="P21:P22"/>
    <mergeCell ref="R21:U21"/>
    <mergeCell ref="B31:I31"/>
    <mergeCell ref="M21:M22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V47"/>
  <sheetViews>
    <sheetView showGridLines="0" zoomScaleNormal="100" workbookViewId="0">
      <selection activeCell="V30" sqref="V30"/>
    </sheetView>
  </sheetViews>
  <sheetFormatPr defaultRowHeight="12.75" x14ac:dyDescent="0.2"/>
  <cols>
    <col min="2" max="2" width="16.7109375" customWidth="1"/>
    <col min="3" max="3" width="9.140625" customWidth="1"/>
    <col min="10" max="10" width="9.140625" customWidth="1"/>
    <col min="15" max="15" width="9.140625" customWidth="1"/>
  </cols>
  <sheetData>
    <row r="1" spans="2:22" ht="12.95" customHeight="1" x14ac:dyDescent="0.2"/>
    <row r="2" spans="2:22" ht="12.95" customHeight="1" x14ac:dyDescent="0.2">
      <c r="B2" s="101" t="s">
        <v>75</v>
      </c>
      <c r="C2" s="101"/>
      <c r="D2" s="101"/>
      <c r="E2" s="101"/>
      <c r="F2" s="101"/>
      <c r="G2" s="101"/>
      <c r="H2" s="101"/>
      <c r="J2" s="3" t="s">
        <v>77</v>
      </c>
    </row>
    <row r="3" spans="2:22" ht="12.95" customHeight="1" thickBot="1" x14ac:dyDescent="0.25"/>
    <row r="4" spans="2:22" ht="12.95" customHeight="1" x14ac:dyDescent="0.2">
      <c r="B4" s="93" t="s">
        <v>74</v>
      </c>
      <c r="C4" s="112" t="s">
        <v>8</v>
      </c>
      <c r="D4" s="105"/>
      <c r="E4" s="105"/>
      <c r="F4" s="105"/>
      <c r="G4" s="106"/>
      <c r="J4" s="48"/>
      <c r="K4" s="17">
        <v>1</v>
      </c>
      <c r="L4" s="17">
        <v>2</v>
      </c>
      <c r="M4" s="17">
        <v>3</v>
      </c>
      <c r="N4" s="17">
        <v>4</v>
      </c>
      <c r="O4" s="17">
        <v>5</v>
      </c>
      <c r="P4" s="17">
        <v>6</v>
      </c>
      <c r="Q4" s="17">
        <v>7</v>
      </c>
      <c r="R4" s="17">
        <v>8</v>
      </c>
      <c r="S4" s="17">
        <v>9</v>
      </c>
      <c r="T4" s="17">
        <v>10</v>
      </c>
      <c r="U4" s="17">
        <v>11</v>
      </c>
      <c r="V4" s="17">
        <v>12</v>
      </c>
    </row>
    <row r="5" spans="2:22" ht="12.95" customHeight="1" thickBot="1" x14ac:dyDescent="0.25">
      <c r="B5" s="95"/>
      <c r="C5" s="62" t="s">
        <v>23</v>
      </c>
      <c r="D5" s="46" t="s">
        <v>1</v>
      </c>
      <c r="E5" s="46" t="s">
        <v>2</v>
      </c>
      <c r="F5" s="46" t="s">
        <v>80</v>
      </c>
      <c r="G5" s="47" t="s">
        <v>7</v>
      </c>
      <c r="J5" s="17" t="s">
        <v>9</v>
      </c>
      <c r="K5" s="74">
        <v>0</v>
      </c>
      <c r="L5" s="74">
        <v>0</v>
      </c>
      <c r="M5" s="75" t="s">
        <v>58</v>
      </c>
      <c r="N5" s="75" t="s">
        <v>58</v>
      </c>
      <c r="O5" s="75" t="s">
        <v>59</v>
      </c>
      <c r="P5" s="75" t="s">
        <v>59</v>
      </c>
      <c r="Q5" s="75" t="s">
        <v>60</v>
      </c>
      <c r="R5" s="75" t="s">
        <v>60</v>
      </c>
      <c r="S5" s="75" t="s">
        <v>61</v>
      </c>
      <c r="T5" s="75" t="s">
        <v>61</v>
      </c>
      <c r="U5" s="75" t="s">
        <v>62</v>
      </c>
      <c r="V5" s="75" t="s">
        <v>62</v>
      </c>
    </row>
    <row r="6" spans="2:22" ht="12.95" customHeight="1" x14ac:dyDescent="0.2">
      <c r="B6" s="52" t="s">
        <v>4</v>
      </c>
      <c r="C6" s="63">
        <v>0.1</v>
      </c>
      <c r="D6" s="30">
        <v>0.01</v>
      </c>
      <c r="E6" s="30">
        <v>1E-3</v>
      </c>
      <c r="F6" s="30">
        <v>1E-4</v>
      </c>
      <c r="G6" s="31">
        <v>0</v>
      </c>
      <c r="J6" s="17" t="s">
        <v>15</v>
      </c>
      <c r="K6" s="75" t="s">
        <v>7</v>
      </c>
      <c r="L6" s="75" t="s">
        <v>7</v>
      </c>
      <c r="M6" s="75" t="s">
        <v>10</v>
      </c>
      <c r="N6" s="75" t="s">
        <v>10</v>
      </c>
      <c r="O6" s="75" t="s">
        <v>11</v>
      </c>
      <c r="P6" s="75" t="s">
        <v>11</v>
      </c>
      <c r="Q6" s="75" t="s">
        <v>12</v>
      </c>
      <c r="R6" s="75" t="s">
        <v>12</v>
      </c>
      <c r="S6" s="75" t="s">
        <v>13</v>
      </c>
      <c r="T6" s="75" t="s">
        <v>13</v>
      </c>
      <c r="U6" s="75" t="s">
        <v>14</v>
      </c>
      <c r="V6" s="75" t="s">
        <v>14</v>
      </c>
    </row>
    <row r="7" spans="2:22" ht="12.95" customHeight="1" x14ac:dyDescent="0.2">
      <c r="B7" s="53" t="s">
        <v>5</v>
      </c>
      <c r="C7" s="64">
        <v>-1</v>
      </c>
      <c r="D7" s="33">
        <v>-2</v>
      </c>
      <c r="E7" s="33">
        <v>-3</v>
      </c>
      <c r="F7" s="33">
        <v>-4</v>
      </c>
      <c r="G7" s="34">
        <v>0</v>
      </c>
      <c r="J7" s="17" t="s">
        <v>22</v>
      </c>
      <c r="K7" s="75" t="s">
        <v>0</v>
      </c>
      <c r="L7" s="75" t="s">
        <v>0</v>
      </c>
      <c r="M7" s="75" t="s">
        <v>17</v>
      </c>
      <c r="N7" s="75" t="s">
        <v>17</v>
      </c>
      <c r="O7" s="75" t="s">
        <v>18</v>
      </c>
      <c r="P7" s="75" t="s">
        <v>18</v>
      </c>
      <c r="Q7" s="75" t="s">
        <v>19</v>
      </c>
      <c r="R7" s="75" t="s">
        <v>19</v>
      </c>
      <c r="S7" s="75" t="s">
        <v>20</v>
      </c>
      <c r="T7" s="75" t="s">
        <v>20</v>
      </c>
      <c r="U7" s="75" t="s">
        <v>21</v>
      </c>
      <c r="V7" s="75" t="s">
        <v>21</v>
      </c>
    </row>
    <row r="8" spans="2:22" ht="12.95" customHeight="1" x14ac:dyDescent="0.2">
      <c r="B8" s="53" t="s">
        <v>6</v>
      </c>
      <c r="C8" s="65" t="e">
        <f>(K7+L7)/2</f>
        <v>#VALUE!</v>
      </c>
      <c r="D8" s="33" t="e">
        <f>(K8+L8)/2</f>
        <v>#VALUE!</v>
      </c>
      <c r="E8" s="33" t="e">
        <f>(K9+L9)/2</f>
        <v>#VALUE!</v>
      </c>
      <c r="F8" s="33" t="e">
        <f>(K10+L10)/2</f>
        <v>#VALUE!</v>
      </c>
      <c r="G8" s="34" t="e">
        <f>(K6+L6)/2</f>
        <v>#VALUE!</v>
      </c>
      <c r="J8" s="17" t="s">
        <v>29</v>
      </c>
      <c r="K8" s="75" t="s">
        <v>1</v>
      </c>
      <c r="L8" s="75" t="s">
        <v>1</v>
      </c>
      <c r="M8" s="75" t="s">
        <v>24</v>
      </c>
      <c r="N8" s="75" t="s">
        <v>24</v>
      </c>
      <c r="O8" s="75" t="s">
        <v>25</v>
      </c>
      <c r="P8" s="75" t="s">
        <v>25</v>
      </c>
      <c r="Q8" s="75" t="s">
        <v>26</v>
      </c>
      <c r="R8" s="75" t="s">
        <v>26</v>
      </c>
      <c r="S8" s="75" t="s">
        <v>27</v>
      </c>
      <c r="T8" s="75" t="s">
        <v>27</v>
      </c>
      <c r="U8" s="75" t="s">
        <v>28</v>
      </c>
      <c r="V8" s="75" t="s">
        <v>28</v>
      </c>
    </row>
    <row r="9" spans="2:22" ht="12.95" customHeight="1" thickBot="1" x14ac:dyDescent="0.25">
      <c r="B9" s="54" t="s">
        <v>3</v>
      </c>
      <c r="C9" s="66" t="e">
        <f>C8/G8*100</f>
        <v>#VALUE!</v>
      </c>
      <c r="D9" s="36" t="e">
        <f>D8/G8*100</f>
        <v>#VALUE!</v>
      </c>
      <c r="E9" s="36" t="e">
        <f>E8/G8*100</f>
        <v>#VALUE!</v>
      </c>
      <c r="F9" s="36" t="e">
        <f>F8/G8*100</f>
        <v>#VALUE!</v>
      </c>
      <c r="G9" s="37"/>
      <c r="J9" s="17" t="s">
        <v>36</v>
      </c>
      <c r="K9" s="75" t="s">
        <v>2</v>
      </c>
      <c r="L9" s="75" t="s">
        <v>2</v>
      </c>
      <c r="M9" s="75" t="s">
        <v>31</v>
      </c>
      <c r="N9" s="75" t="s">
        <v>31</v>
      </c>
      <c r="O9" s="75" t="s">
        <v>32</v>
      </c>
      <c r="P9" s="75" t="s">
        <v>32</v>
      </c>
      <c r="Q9" s="75" t="s">
        <v>33</v>
      </c>
      <c r="R9" s="75" t="s">
        <v>33</v>
      </c>
      <c r="S9" s="75" t="s">
        <v>34</v>
      </c>
      <c r="T9" s="75" t="s">
        <v>34</v>
      </c>
      <c r="U9" s="75" t="s">
        <v>35</v>
      </c>
      <c r="V9" s="75" t="s">
        <v>35</v>
      </c>
    </row>
    <row r="10" spans="2:22" ht="12.95" customHeight="1" x14ac:dyDescent="0.2">
      <c r="B10" s="2"/>
      <c r="C10" s="1"/>
      <c r="D10" s="1"/>
      <c r="E10" s="1"/>
      <c r="F10" s="1"/>
      <c r="G10" s="1"/>
      <c r="J10" s="17" t="s">
        <v>43</v>
      </c>
      <c r="K10" s="75" t="s">
        <v>81</v>
      </c>
      <c r="L10" s="75" t="s">
        <v>81</v>
      </c>
      <c r="M10" s="75" t="s">
        <v>38</v>
      </c>
      <c r="N10" s="75" t="s">
        <v>38</v>
      </c>
      <c r="O10" s="75" t="s">
        <v>39</v>
      </c>
      <c r="P10" s="75" t="s">
        <v>39</v>
      </c>
      <c r="Q10" s="75" t="s">
        <v>40</v>
      </c>
      <c r="R10" s="75" t="s">
        <v>40</v>
      </c>
      <c r="S10" s="75" t="s">
        <v>41</v>
      </c>
      <c r="T10" s="75" t="s">
        <v>41</v>
      </c>
      <c r="U10" s="75" t="s">
        <v>42</v>
      </c>
      <c r="V10" s="75" t="s">
        <v>42</v>
      </c>
    </row>
    <row r="11" spans="2:22" ht="12.95" customHeight="1" x14ac:dyDescent="0.2">
      <c r="C11" s="1"/>
      <c r="J11" s="17" t="s">
        <v>50</v>
      </c>
      <c r="K11" s="75" t="s">
        <v>44</v>
      </c>
      <c r="L11" s="75" t="s">
        <v>44</v>
      </c>
      <c r="M11" s="75" t="s">
        <v>45</v>
      </c>
      <c r="N11" s="75" t="s">
        <v>45</v>
      </c>
      <c r="O11" s="75" t="s">
        <v>46</v>
      </c>
      <c r="P11" s="75" t="s">
        <v>46</v>
      </c>
      <c r="Q11" s="75" t="s">
        <v>47</v>
      </c>
      <c r="R11" s="75" t="s">
        <v>47</v>
      </c>
      <c r="S11" s="75" t="s">
        <v>48</v>
      </c>
      <c r="T11" s="75" t="s">
        <v>48</v>
      </c>
      <c r="U11" s="75" t="s">
        <v>49</v>
      </c>
      <c r="V11" s="75" t="s">
        <v>49</v>
      </c>
    </row>
    <row r="12" spans="2:22" ht="12.95" customHeight="1" x14ac:dyDescent="0.2">
      <c r="J12" s="17" t="s">
        <v>57</v>
      </c>
      <c r="K12" s="75" t="s">
        <v>51</v>
      </c>
      <c r="L12" s="75" t="s">
        <v>51</v>
      </c>
      <c r="M12" s="75" t="s">
        <v>52</v>
      </c>
      <c r="N12" s="75" t="s">
        <v>52</v>
      </c>
      <c r="O12" s="75" t="s">
        <v>53</v>
      </c>
      <c r="P12" s="75" t="s">
        <v>53</v>
      </c>
      <c r="Q12" s="75" t="s">
        <v>54</v>
      </c>
      <c r="R12" s="75" t="s">
        <v>54</v>
      </c>
      <c r="S12" s="75" t="s">
        <v>55</v>
      </c>
      <c r="T12" s="75" t="s">
        <v>55</v>
      </c>
      <c r="U12" s="75" t="s">
        <v>56</v>
      </c>
      <c r="V12" s="75" t="s">
        <v>56</v>
      </c>
    </row>
    <row r="13" spans="2:22" ht="12.95" customHeight="1" x14ac:dyDescent="0.2"/>
    <row r="14" spans="2:22" ht="12.95" customHeight="1" x14ac:dyDescent="0.2">
      <c r="J14" s="4" t="s">
        <v>78</v>
      </c>
    </row>
    <row r="15" spans="2:22" ht="12.95" customHeight="1" x14ac:dyDescent="0.2">
      <c r="J15" s="5" t="s">
        <v>64</v>
      </c>
      <c r="K15" t="s">
        <v>65</v>
      </c>
    </row>
    <row r="16" spans="2:22" ht="12.95" customHeight="1" x14ac:dyDescent="0.2">
      <c r="K16" t="s">
        <v>84</v>
      </c>
    </row>
    <row r="17" spans="2:22" ht="12.95" customHeight="1" thickBot="1" x14ac:dyDescent="0.25"/>
    <row r="18" spans="2:22" ht="12.95" customHeight="1" thickBot="1" x14ac:dyDescent="0.25">
      <c r="J18" s="6" t="s">
        <v>64</v>
      </c>
      <c r="K18" s="7">
        <v>1</v>
      </c>
      <c r="L18" s="10">
        <v>-31.992999999999999</v>
      </c>
      <c r="M18" s="7">
        <v>2</v>
      </c>
      <c r="N18" s="18">
        <v>-54.131999999999998</v>
      </c>
    </row>
    <row r="19" spans="2:22" ht="12.95" customHeight="1" thickBot="1" x14ac:dyDescent="0.25">
      <c r="J19" s="6" t="s">
        <v>66</v>
      </c>
      <c r="K19" s="70">
        <v>1</v>
      </c>
      <c r="L19" s="76"/>
      <c r="M19" s="71">
        <v>2</v>
      </c>
      <c r="N19" s="77"/>
      <c r="R19" s="3" t="s">
        <v>85</v>
      </c>
    </row>
    <row r="20" spans="2:22" ht="12.95" customHeight="1" thickBot="1" x14ac:dyDescent="0.25"/>
    <row r="21" spans="2:22" ht="12.95" customHeight="1" thickBot="1" x14ac:dyDescent="0.25">
      <c r="J21" s="93" t="s">
        <v>67</v>
      </c>
      <c r="K21" s="94"/>
      <c r="L21" s="97" t="s">
        <v>70</v>
      </c>
      <c r="M21" s="97" t="s">
        <v>72</v>
      </c>
      <c r="N21" s="97" t="s">
        <v>71</v>
      </c>
      <c r="O21" s="97" t="s">
        <v>4</v>
      </c>
      <c r="P21" s="88" t="s">
        <v>68</v>
      </c>
      <c r="R21" s="109" t="s">
        <v>82</v>
      </c>
      <c r="S21" s="110"/>
      <c r="T21" s="110"/>
      <c r="U21" s="111"/>
      <c r="V21" s="87">
        <v>10</v>
      </c>
    </row>
    <row r="22" spans="2:22" ht="12.95" customHeight="1" thickBot="1" x14ac:dyDescent="0.25">
      <c r="J22" s="95"/>
      <c r="K22" s="96"/>
      <c r="L22" s="98"/>
      <c r="M22" s="98"/>
      <c r="N22" s="98"/>
      <c r="O22" s="98"/>
      <c r="P22" s="89"/>
    </row>
    <row r="23" spans="2:22" ht="12.95" customHeight="1" x14ac:dyDescent="0.2">
      <c r="J23" s="25" t="s">
        <v>9</v>
      </c>
      <c r="K23" s="27">
        <v>0</v>
      </c>
      <c r="L23" s="13">
        <v>0</v>
      </c>
      <c r="M23" s="13" t="s">
        <v>69</v>
      </c>
      <c r="N23" s="13" t="s">
        <v>69</v>
      </c>
      <c r="O23" s="13" t="s">
        <v>69</v>
      </c>
      <c r="P23" s="14"/>
    </row>
    <row r="24" spans="2:22" ht="12.95" customHeight="1" x14ac:dyDescent="0.2">
      <c r="J24" s="26" t="s">
        <v>15</v>
      </c>
      <c r="K24" s="28" t="s">
        <v>16</v>
      </c>
      <c r="L24" s="8" t="e">
        <f>G8</f>
        <v>#VALUE!</v>
      </c>
      <c r="M24" s="8">
        <v>100</v>
      </c>
      <c r="N24" s="8" t="s">
        <v>69</v>
      </c>
      <c r="O24" s="8">
        <v>0</v>
      </c>
      <c r="P24" s="11"/>
    </row>
    <row r="25" spans="2:22" ht="12.95" customHeight="1" x14ac:dyDescent="0.2">
      <c r="J25" s="26" t="s">
        <v>22</v>
      </c>
      <c r="K25" s="28" t="s">
        <v>23</v>
      </c>
      <c r="L25" s="9" t="e">
        <f>C8</f>
        <v>#VALUE!</v>
      </c>
      <c r="M25" s="9" t="e">
        <f>C9</f>
        <v>#VALUE!</v>
      </c>
      <c r="N25" s="8">
        <v>-1</v>
      </c>
      <c r="O25" s="8">
        <v>0.1</v>
      </c>
      <c r="P25" s="11"/>
    </row>
    <row r="26" spans="2:22" ht="12.95" customHeight="1" x14ac:dyDescent="0.2">
      <c r="J26" s="26" t="s">
        <v>29</v>
      </c>
      <c r="K26" s="28" t="s">
        <v>30</v>
      </c>
      <c r="L26" s="8" t="e">
        <f>D8</f>
        <v>#VALUE!</v>
      </c>
      <c r="M26" s="9" t="e">
        <f>D9</f>
        <v>#VALUE!</v>
      </c>
      <c r="N26" s="8">
        <v>-2</v>
      </c>
      <c r="O26" s="8">
        <v>0.01</v>
      </c>
      <c r="P26" s="11"/>
    </row>
    <row r="27" spans="2:22" ht="12.95" customHeight="1" x14ac:dyDescent="0.2">
      <c r="J27" s="26" t="s">
        <v>36</v>
      </c>
      <c r="K27" s="28" t="s">
        <v>37</v>
      </c>
      <c r="L27" s="8" t="e">
        <f>E8</f>
        <v>#VALUE!</v>
      </c>
      <c r="M27" s="9" t="e">
        <f>E9</f>
        <v>#VALUE!</v>
      </c>
      <c r="N27" s="8">
        <v>-3</v>
      </c>
      <c r="O27" s="8">
        <v>1E-3</v>
      </c>
      <c r="P27" s="11"/>
    </row>
    <row r="28" spans="2:22" ht="12.95" customHeight="1" x14ac:dyDescent="0.2">
      <c r="J28" s="26" t="s">
        <v>43</v>
      </c>
      <c r="K28" s="28" t="s">
        <v>81</v>
      </c>
      <c r="L28" s="39" t="e">
        <f>F8</f>
        <v>#VALUE!</v>
      </c>
      <c r="M28" s="39" t="e">
        <f>F9</f>
        <v>#VALUE!</v>
      </c>
      <c r="N28" s="68">
        <v>-4</v>
      </c>
      <c r="O28" s="56">
        <f>POWER(10,N28)</f>
        <v>1E-4</v>
      </c>
      <c r="P28" s="40"/>
    </row>
    <row r="29" spans="2:22" ht="12.95" customHeight="1" x14ac:dyDescent="0.2">
      <c r="J29" s="26" t="s">
        <v>50</v>
      </c>
      <c r="K29" s="28" t="s">
        <v>44</v>
      </c>
      <c r="L29" s="39" t="e">
        <f>(K11+L11)/2</f>
        <v>#VALUE!</v>
      </c>
      <c r="M29" s="39" t="e">
        <f>L29/L24*100</f>
        <v>#VALUE!</v>
      </c>
      <c r="N29" s="39" t="e">
        <f>(M29-N19)/L19</f>
        <v>#VALUE!</v>
      </c>
      <c r="O29" s="19" t="e">
        <f t="shared" ref="O29:O30" si="0">POWER(10,N29)</f>
        <v>#VALUE!</v>
      </c>
      <c r="P29" s="40" t="e">
        <f>O29*V21</f>
        <v>#VALUE!</v>
      </c>
    </row>
    <row r="30" spans="2:22" ht="12.95" customHeight="1" thickBot="1" x14ac:dyDescent="0.25">
      <c r="J30" s="41" t="s">
        <v>57</v>
      </c>
      <c r="K30" s="42" t="s">
        <v>51</v>
      </c>
      <c r="L30" s="43" t="e">
        <f>(K12+L12)/2</f>
        <v>#VALUE!</v>
      </c>
      <c r="M30" s="43" t="e">
        <f>L30/L24*100</f>
        <v>#VALUE!</v>
      </c>
      <c r="N30" s="43" t="e">
        <f>(M30-N19)/L19</f>
        <v>#VALUE!</v>
      </c>
      <c r="O30" s="20" t="e">
        <f t="shared" si="0"/>
        <v>#VALUE!</v>
      </c>
      <c r="P30" s="44" t="e">
        <f>O30*V21</f>
        <v>#VALUE!</v>
      </c>
    </row>
    <row r="31" spans="2:22" ht="12.95" customHeight="1" x14ac:dyDescent="0.2">
      <c r="B31" s="90" t="s">
        <v>79</v>
      </c>
      <c r="C31" s="90"/>
      <c r="D31" s="90"/>
      <c r="E31" s="90"/>
      <c r="F31" s="90"/>
      <c r="G31" s="90"/>
      <c r="H31" s="90"/>
      <c r="I31" s="90"/>
    </row>
    <row r="32" spans="2:22" ht="12.95" customHeight="1" thickBot="1" x14ac:dyDescent="0.25">
      <c r="B32" s="69"/>
      <c r="C32" s="69"/>
      <c r="D32" s="69"/>
      <c r="E32" s="69"/>
      <c r="F32" s="69"/>
      <c r="G32" s="69"/>
      <c r="H32" s="69"/>
      <c r="I32" s="69"/>
    </row>
    <row r="33" spans="2:20" ht="12.95" customHeight="1" thickBot="1" x14ac:dyDescent="0.25">
      <c r="C33" s="22" t="s">
        <v>73</v>
      </c>
      <c r="D33" s="23" t="s">
        <v>4</v>
      </c>
      <c r="E33" s="24" t="s">
        <v>68</v>
      </c>
      <c r="F33" s="22" t="s">
        <v>73</v>
      </c>
      <c r="G33" s="23" t="s">
        <v>4</v>
      </c>
      <c r="H33" s="24" t="s">
        <v>68</v>
      </c>
      <c r="I33" s="22" t="s">
        <v>73</v>
      </c>
      <c r="J33" s="23" t="s">
        <v>4</v>
      </c>
      <c r="K33" s="24" t="s">
        <v>68</v>
      </c>
      <c r="L33" s="22" t="s">
        <v>73</v>
      </c>
      <c r="M33" s="23" t="s">
        <v>4</v>
      </c>
      <c r="N33" s="24" t="s">
        <v>68</v>
      </c>
      <c r="O33" s="22" t="s">
        <v>73</v>
      </c>
      <c r="P33" s="23" t="s">
        <v>4</v>
      </c>
      <c r="Q33" s="24" t="s">
        <v>68</v>
      </c>
      <c r="R33" s="22" t="s">
        <v>73</v>
      </c>
      <c r="S33" s="23" t="s">
        <v>4</v>
      </c>
      <c r="T33" s="24" t="s">
        <v>68</v>
      </c>
    </row>
    <row r="34" spans="2:20" ht="12.95" customHeight="1" x14ac:dyDescent="0.2">
      <c r="C34" s="25">
        <v>0</v>
      </c>
      <c r="D34" s="13" t="s">
        <v>69</v>
      </c>
      <c r="E34" s="14"/>
      <c r="F34" s="85" t="s">
        <v>58</v>
      </c>
      <c r="G34" s="51" t="e">
        <f>POWER(10,((M5+N5)/2/L24*100-N19)/L19)</f>
        <v>#VALUE!</v>
      </c>
      <c r="H34" s="49" t="e">
        <f>G34*V21</f>
        <v>#VALUE!</v>
      </c>
      <c r="I34" s="85" t="s">
        <v>59</v>
      </c>
      <c r="J34" s="51" t="e">
        <f>POWER(10,((O5+P5)/2/L24*100-N19)/L19)</f>
        <v>#VALUE!</v>
      </c>
      <c r="K34" s="49" t="e">
        <f>J34*V21</f>
        <v>#VALUE!</v>
      </c>
      <c r="L34" s="85" t="s">
        <v>60</v>
      </c>
      <c r="M34" s="51" t="e">
        <f>POWER(10,((Q5+R5)/2/L24*100-N19)/L19)</f>
        <v>#VALUE!</v>
      </c>
      <c r="N34" s="49" t="e">
        <f>M34*V21</f>
        <v>#VALUE!</v>
      </c>
      <c r="O34" s="85" t="s">
        <v>61</v>
      </c>
      <c r="P34" s="51" t="e">
        <f>POWER(10,((S5+T5)/2/L24*100-N19)/L19)</f>
        <v>#VALUE!</v>
      </c>
      <c r="Q34" s="49" t="e">
        <f>P34*V21</f>
        <v>#VALUE!</v>
      </c>
      <c r="R34" s="85" t="s">
        <v>62</v>
      </c>
      <c r="S34" s="51" t="e">
        <f>POWER(10,((U5+V5)/2/L24*100-N19)/L19)</f>
        <v>#VALUE!</v>
      </c>
      <c r="T34" s="49" t="e">
        <f>S34*V21</f>
        <v>#VALUE!</v>
      </c>
    </row>
    <row r="35" spans="2:20" ht="12.95" customHeight="1" x14ac:dyDescent="0.2">
      <c r="C35" s="26" t="s">
        <v>16</v>
      </c>
      <c r="D35" s="8">
        <v>0</v>
      </c>
      <c r="E35" s="11"/>
      <c r="F35" s="85" t="s">
        <v>10</v>
      </c>
      <c r="G35" s="19" t="e">
        <f>POWER(10,((M6+N6)/2/L24*100-N19)/L19)</f>
        <v>#VALUE!</v>
      </c>
      <c r="H35" s="49" t="e">
        <f>G35*V21</f>
        <v>#VALUE!</v>
      </c>
      <c r="I35" s="85" t="s">
        <v>11</v>
      </c>
      <c r="J35" s="19" t="e">
        <f>POWER(10,((O6+P6)/2/L24*100-N19)/L19)</f>
        <v>#VALUE!</v>
      </c>
      <c r="K35" s="49" t="e">
        <f>J35*V21</f>
        <v>#VALUE!</v>
      </c>
      <c r="L35" s="85" t="s">
        <v>12</v>
      </c>
      <c r="M35" s="19" t="e">
        <f>POWER(10,((Q6+R6)/2/L24*100-N19)/L19)</f>
        <v>#VALUE!</v>
      </c>
      <c r="N35" s="49" t="e">
        <f>M35*V21</f>
        <v>#VALUE!</v>
      </c>
      <c r="O35" s="85" t="s">
        <v>13</v>
      </c>
      <c r="P35" s="19" t="e">
        <f>POWER(10,((S6+T6)/2/L24*100-N19)/L19)</f>
        <v>#VALUE!</v>
      </c>
      <c r="Q35" s="49" t="e">
        <f>P35*V21</f>
        <v>#VALUE!</v>
      </c>
      <c r="R35" s="85" t="s">
        <v>14</v>
      </c>
      <c r="S35" s="19" t="e">
        <f>POWER(10,((U6+V6)/2/L24*100-N19)/L19)</f>
        <v>#VALUE!</v>
      </c>
      <c r="T35" s="49" t="e">
        <f>S35*V21</f>
        <v>#VALUE!</v>
      </c>
    </row>
    <row r="36" spans="2:20" ht="12.95" customHeight="1" x14ac:dyDescent="0.2">
      <c r="C36" s="26" t="s">
        <v>23</v>
      </c>
      <c r="D36" s="8">
        <v>0.1</v>
      </c>
      <c r="E36" s="11"/>
      <c r="F36" s="85" t="s">
        <v>17</v>
      </c>
      <c r="G36" s="19" t="e">
        <f>POWER(10,((M7+N7)/2/L24*100-N19)/L19)</f>
        <v>#VALUE!</v>
      </c>
      <c r="H36" s="49" t="e">
        <f>G36*V21</f>
        <v>#VALUE!</v>
      </c>
      <c r="I36" s="85" t="s">
        <v>18</v>
      </c>
      <c r="J36" s="19" t="e">
        <f>POWER(10,((O7+P7)/2/L24*100-N19)/L19)</f>
        <v>#VALUE!</v>
      </c>
      <c r="K36" s="49" t="e">
        <f>J36*V21</f>
        <v>#VALUE!</v>
      </c>
      <c r="L36" s="85" t="s">
        <v>19</v>
      </c>
      <c r="M36" s="19" t="e">
        <f>POWER(10,((Q7+R7)/2/L24*100-N19)/L19)</f>
        <v>#VALUE!</v>
      </c>
      <c r="N36" s="49" t="e">
        <f>M36*V21</f>
        <v>#VALUE!</v>
      </c>
      <c r="O36" s="85" t="s">
        <v>20</v>
      </c>
      <c r="P36" s="19" t="e">
        <f>POWER(10,((S7+T7)/2/L24*100-N19)/L19)</f>
        <v>#VALUE!</v>
      </c>
      <c r="Q36" s="49" t="e">
        <f>P36*V21</f>
        <v>#VALUE!</v>
      </c>
      <c r="R36" s="85" t="s">
        <v>21</v>
      </c>
      <c r="S36" s="19" t="e">
        <f>POWER(10,((U7+V7)/2/L24*100-N19)/L19)</f>
        <v>#VALUE!</v>
      </c>
      <c r="T36" s="49" t="e">
        <f>S36*V21</f>
        <v>#VALUE!</v>
      </c>
    </row>
    <row r="37" spans="2:20" ht="12.95" customHeight="1" x14ac:dyDescent="0.2">
      <c r="C37" s="26" t="s">
        <v>30</v>
      </c>
      <c r="D37" s="8">
        <v>0.01</v>
      </c>
      <c r="E37" s="11"/>
      <c r="F37" s="85" t="s">
        <v>24</v>
      </c>
      <c r="G37" s="19" t="e">
        <f>POWER(10,((M8+N8)/2/L24*100-N19)/L19)</f>
        <v>#VALUE!</v>
      </c>
      <c r="H37" s="49" t="e">
        <f>G37*V21</f>
        <v>#VALUE!</v>
      </c>
      <c r="I37" s="85" t="s">
        <v>25</v>
      </c>
      <c r="J37" s="19" t="e">
        <f>POWER(10,((O8+P8)/2/L24*100-N19)/L19)</f>
        <v>#VALUE!</v>
      </c>
      <c r="K37" s="49" t="e">
        <f>J37*V21</f>
        <v>#VALUE!</v>
      </c>
      <c r="L37" s="85" t="s">
        <v>26</v>
      </c>
      <c r="M37" s="19" t="e">
        <f>POWER(10,((Q8+R8)/2/L24*100-N19)/L19)</f>
        <v>#VALUE!</v>
      </c>
      <c r="N37" s="49" t="e">
        <f>M37*V21</f>
        <v>#VALUE!</v>
      </c>
      <c r="O37" s="85" t="s">
        <v>27</v>
      </c>
      <c r="P37" s="19" t="e">
        <f>POWER(10,((S8+T8)/2/L24*100-N19)/L19)</f>
        <v>#VALUE!</v>
      </c>
      <c r="Q37" s="49" t="e">
        <f>P37*V21</f>
        <v>#VALUE!</v>
      </c>
      <c r="R37" s="85" t="s">
        <v>28</v>
      </c>
      <c r="S37" s="19" t="e">
        <f>POWER(10,((U8+V8)/2/L24*100-N19)/L19)</f>
        <v>#VALUE!</v>
      </c>
      <c r="T37" s="49" t="e">
        <f>S37*V21</f>
        <v>#VALUE!</v>
      </c>
    </row>
    <row r="38" spans="2:20" ht="12.95" customHeight="1" x14ac:dyDescent="0.2">
      <c r="C38" s="26" t="s">
        <v>37</v>
      </c>
      <c r="D38" s="8">
        <v>1E-3</v>
      </c>
      <c r="E38" s="11"/>
      <c r="F38" s="85" t="s">
        <v>31</v>
      </c>
      <c r="G38" s="19" t="e">
        <f>POWER(10,((M9+N9)/2/L24*100-N19)/L19)</f>
        <v>#VALUE!</v>
      </c>
      <c r="H38" s="49" t="e">
        <f>G38*V21</f>
        <v>#VALUE!</v>
      </c>
      <c r="I38" s="85" t="s">
        <v>32</v>
      </c>
      <c r="J38" s="19" t="e">
        <f>POWER(10,((O9+P9)/2/L24*100-N19)/L19)</f>
        <v>#VALUE!</v>
      </c>
      <c r="K38" s="49" t="e">
        <f>J38*V21</f>
        <v>#VALUE!</v>
      </c>
      <c r="L38" s="85" t="s">
        <v>33</v>
      </c>
      <c r="M38" s="19" t="e">
        <f>POWER(10,((Q9+R9)/2/L24*100-N19)/L19)</f>
        <v>#VALUE!</v>
      </c>
      <c r="N38" s="49" t="e">
        <f>M38*V21</f>
        <v>#VALUE!</v>
      </c>
      <c r="O38" s="85" t="s">
        <v>34</v>
      </c>
      <c r="P38" s="19" t="e">
        <f>POWER(10,((S9+T9)/2/L24*100-N19)/L19)</f>
        <v>#VALUE!</v>
      </c>
      <c r="Q38" s="49" t="e">
        <f>P38*V21</f>
        <v>#VALUE!</v>
      </c>
      <c r="R38" s="85" t="s">
        <v>35</v>
      </c>
      <c r="S38" s="19" t="e">
        <f>POWER(10,((U9+V9)/2/L24*100-N19)/L19)</f>
        <v>#VALUE!</v>
      </c>
      <c r="T38" s="49" t="e">
        <f>S38*V21</f>
        <v>#VALUE!</v>
      </c>
    </row>
    <row r="39" spans="2:20" ht="12.95" customHeight="1" x14ac:dyDescent="0.2">
      <c r="C39" s="26" t="s">
        <v>80</v>
      </c>
      <c r="D39" s="56">
        <v>1E-4</v>
      </c>
      <c r="E39" s="40"/>
      <c r="F39" s="85" t="s">
        <v>38</v>
      </c>
      <c r="G39" s="19" t="e">
        <f>POWER(10,((M10+N10)/2/L24*100-N19)/L19)</f>
        <v>#VALUE!</v>
      </c>
      <c r="H39" s="49" t="e">
        <f>G39*V21</f>
        <v>#VALUE!</v>
      </c>
      <c r="I39" s="85" t="s">
        <v>39</v>
      </c>
      <c r="J39" s="19" t="e">
        <f>POWER(10,((O10+P10)/2/L24*100-N19)/L19)</f>
        <v>#VALUE!</v>
      </c>
      <c r="K39" s="49" t="e">
        <f>J39*V21</f>
        <v>#VALUE!</v>
      </c>
      <c r="L39" s="85" t="s">
        <v>40</v>
      </c>
      <c r="M39" s="19" t="e">
        <f>POWER(10,((Q10+R10)/2/L24*100-N19)/L19)</f>
        <v>#VALUE!</v>
      </c>
      <c r="N39" s="49" t="e">
        <f>M39*V21</f>
        <v>#VALUE!</v>
      </c>
      <c r="O39" s="85" t="s">
        <v>41</v>
      </c>
      <c r="P39" s="19" t="e">
        <f>POWER(10,((S10+T10)/2/L24*100-N19)/L19)</f>
        <v>#VALUE!</v>
      </c>
      <c r="Q39" s="49" t="e">
        <f>P39*V21</f>
        <v>#VALUE!</v>
      </c>
      <c r="R39" s="85" t="s">
        <v>42</v>
      </c>
      <c r="S39" s="19" t="e">
        <f>POWER(10,((U10+V10)/2/L24*100-N19)/L19)</f>
        <v>#VALUE!</v>
      </c>
      <c r="T39" s="49" t="e">
        <f>S39*V21</f>
        <v>#VALUE!</v>
      </c>
    </row>
    <row r="40" spans="2:20" ht="12.95" customHeight="1" x14ac:dyDescent="0.2">
      <c r="C40" s="83" t="s">
        <v>44</v>
      </c>
      <c r="D40" s="19" t="e">
        <f>POWER(10,((K11+L11)/2/L24*100-N19)/L19)</f>
        <v>#VALUE!</v>
      </c>
      <c r="E40" s="40" t="e">
        <f>D40*V21</f>
        <v>#VALUE!</v>
      </c>
      <c r="F40" s="85" t="s">
        <v>45</v>
      </c>
      <c r="G40" s="19" t="e">
        <f>POWER(10,((M11+N11)/2/L24*100-N19)/L19)</f>
        <v>#VALUE!</v>
      </c>
      <c r="H40" s="49" t="e">
        <f>G40*V21</f>
        <v>#VALUE!</v>
      </c>
      <c r="I40" s="85" t="s">
        <v>46</v>
      </c>
      <c r="J40" s="19" t="e">
        <f>POWER(10,((O11+P11)/2/L24*100-N19)/L19)</f>
        <v>#VALUE!</v>
      </c>
      <c r="K40" s="49" t="e">
        <f>J40*V21</f>
        <v>#VALUE!</v>
      </c>
      <c r="L40" s="85" t="s">
        <v>47</v>
      </c>
      <c r="M40" s="19" t="e">
        <f>POWER(10,((Q11+R11)/2/L24*100-N19)/L19)</f>
        <v>#VALUE!</v>
      </c>
      <c r="N40" s="49" t="e">
        <f>M40*V21</f>
        <v>#VALUE!</v>
      </c>
      <c r="O40" s="85" t="s">
        <v>48</v>
      </c>
      <c r="P40" s="19" t="e">
        <f>POWER(10,((S11+T11)/2/L24*100-N19)/L19)</f>
        <v>#VALUE!</v>
      </c>
      <c r="Q40" s="49" t="e">
        <f>P40*V21</f>
        <v>#VALUE!</v>
      </c>
      <c r="R40" s="85" t="s">
        <v>49</v>
      </c>
      <c r="S40" s="19" t="e">
        <f>POWER(10,((U11+V11)/2/L24*100-N19)/L19)</f>
        <v>#VALUE!</v>
      </c>
      <c r="T40" s="49" t="e">
        <f>S40*V21</f>
        <v>#VALUE!</v>
      </c>
    </row>
    <row r="41" spans="2:20" ht="12.95" customHeight="1" thickBot="1" x14ac:dyDescent="0.25">
      <c r="C41" s="84" t="s">
        <v>51</v>
      </c>
      <c r="D41" s="20" t="e">
        <f>POWER(10,((K12+L12)/2/L24*100-N19)/L19)</f>
        <v>#VALUE!</v>
      </c>
      <c r="E41" s="44" t="e">
        <f>D41*V21</f>
        <v>#VALUE!</v>
      </c>
      <c r="F41" s="86" t="s">
        <v>52</v>
      </c>
      <c r="G41" s="20" t="e">
        <f>POWER(10,((M12+N12)/2/L24*100-N19)/L19)</f>
        <v>#VALUE!</v>
      </c>
      <c r="H41" s="50" t="e">
        <f>G41*V21</f>
        <v>#VALUE!</v>
      </c>
      <c r="I41" s="86" t="s">
        <v>53</v>
      </c>
      <c r="J41" s="20" t="e">
        <f>POWER(10,((O12+P12)/2/L24*100-N19)/L19)</f>
        <v>#VALUE!</v>
      </c>
      <c r="K41" s="50" t="e">
        <f>J41*V21</f>
        <v>#VALUE!</v>
      </c>
      <c r="L41" s="86" t="s">
        <v>54</v>
      </c>
      <c r="M41" s="20" t="e">
        <f>POWER(10,((Q12+R12)/2/L24*100-N19)/L19)</f>
        <v>#VALUE!</v>
      </c>
      <c r="N41" s="50" t="e">
        <f>M41*V21</f>
        <v>#VALUE!</v>
      </c>
      <c r="O41" s="86" t="s">
        <v>55</v>
      </c>
      <c r="P41" s="20" t="e">
        <f>POWER(10,((S12+T12)/2/L24*100-N19)/L19)</f>
        <v>#VALUE!</v>
      </c>
      <c r="Q41" s="50" t="e">
        <f>P41*V21</f>
        <v>#VALUE!</v>
      </c>
      <c r="R41" s="86" t="s">
        <v>56</v>
      </c>
      <c r="S41" s="20" t="e">
        <f>POWER(10,((U12+V12)/2/L24*100-N19)/L19)</f>
        <v>#VALUE!</v>
      </c>
      <c r="T41" s="50" t="e">
        <f>S41*V21</f>
        <v>#VALUE!</v>
      </c>
    </row>
    <row r="42" spans="2:20" ht="12.95" customHeight="1" x14ac:dyDescent="0.2">
      <c r="C42" s="59"/>
      <c r="D42" s="60"/>
      <c r="E42" s="61"/>
      <c r="F42" s="59"/>
      <c r="G42" s="60"/>
      <c r="H42" s="61"/>
      <c r="I42" s="59"/>
      <c r="J42" s="60"/>
      <c r="K42" s="61"/>
      <c r="L42" s="59"/>
      <c r="M42" s="60"/>
      <c r="N42" s="61"/>
      <c r="O42" s="59"/>
      <c r="P42" s="60"/>
      <c r="Q42" s="61"/>
      <c r="R42" s="59"/>
      <c r="S42" s="60"/>
      <c r="T42" s="61"/>
    </row>
    <row r="43" spans="2:20" x14ac:dyDescent="0.2">
      <c r="B43" s="38" t="s">
        <v>75</v>
      </c>
      <c r="C43" s="21"/>
      <c r="D43" s="57"/>
      <c r="E43" s="57"/>
      <c r="F43" s="58"/>
      <c r="G43" s="58"/>
    </row>
    <row r="44" spans="2:20" x14ac:dyDescent="0.2">
      <c r="D44" s="16"/>
      <c r="E44" s="15"/>
      <c r="F44" s="12"/>
      <c r="G44" s="12"/>
    </row>
    <row r="45" spans="2:20" x14ac:dyDescent="0.2">
      <c r="D45" s="15"/>
      <c r="E45" s="15"/>
      <c r="F45" s="12"/>
      <c r="G45" s="12"/>
    </row>
    <row r="46" spans="2:20" x14ac:dyDescent="0.2">
      <c r="D46" s="15"/>
      <c r="E46" s="15"/>
      <c r="F46" s="12"/>
      <c r="G46" s="12"/>
    </row>
    <row r="47" spans="2:20" x14ac:dyDescent="0.2">
      <c r="D47" s="15"/>
      <c r="E47" s="15"/>
      <c r="F47" s="12"/>
      <c r="G47" s="12"/>
    </row>
  </sheetData>
  <sheetProtection algorithmName="SHA-512" hashValue="Ar2+KNwZaJugcUuu0eTW5GitHk272glBiEBrvaIy9Vh4tlra1B+FWsAKZqLz86ALJaJxiBJR3kjS7eNvA6MfjQ==" saltValue="pUAb7doh3MJIAfYhSWDDjg==" spinCount="100000" sheet="1" objects="1" scenarios="1" formatCells="0" formatColumns="0" formatRows="0" insertColumns="0" insertRows="0" insertHyperlinks="0" deleteColumns="0" deleteRows="0" sort="0"/>
  <mergeCells count="11">
    <mergeCell ref="B2:H2"/>
    <mergeCell ref="B4:B5"/>
    <mergeCell ref="C4:G4"/>
    <mergeCell ref="J21:K22"/>
    <mergeCell ref="L21:L22"/>
    <mergeCell ref="N21:N22"/>
    <mergeCell ref="O21:O22"/>
    <mergeCell ref="P21:P22"/>
    <mergeCell ref="R21:U21"/>
    <mergeCell ref="B31:I31"/>
    <mergeCell ref="M21:M22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V47"/>
  <sheetViews>
    <sheetView showGridLines="0" zoomScaleNormal="100" workbookViewId="0">
      <selection activeCell="N27" sqref="N27"/>
    </sheetView>
  </sheetViews>
  <sheetFormatPr defaultRowHeight="12.75" x14ac:dyDescent="0.2"/>
  <cols>
    <col min="2" max="2" width="16.7109375" customWidth="1"/>
    <col min="3" max="3" width="9.140625" customWidth="1"/>
    <col min="10" max="10" width="9.140625" customWidth="1"/>
    <col min="15" max="15" width="9.140625" customWidth="1"/>
  </cols>
  <sheetData>
    <row r="1" spans="2:22" ht="12.95" customHeight="1" x14ac:dyDescent="0.2"/>
    <row r="2" spans="2:22" ht="12.95" customHeight="1" x14ac:dyDescent="0.2">
      <c r="B2" s="101" t="s">
        <v>75</v>
      </c>
      <c r="C2" s="101"/>
      <c r="D2" s="101"/>
      <c r="E2" s="101"/>
      <c r="F2" s="101"/>
      <c r="G2" s="101"/>
      <c r="H2" s="101"/>
      <c r="J2" s="3" t="s">
        <v>77</v>
      </c>
    </row>
    <row r="3" spans="2:22" ht="12.95" customHeight="1" thickBot="1" x14ac:dyDescent="0.25"/>
    <row r="4" spans="2:22" ht="12.95" customHeight="1" x14ac:dyDescent="0.2">
      <c r="B4" s="93" t="s">
        <v>74</v>
      </c>
      <c r="C4" s="112" t="s">
        <v>8</v>
      </c>
      <c r="D4" s="105"/>
      <c r="E4" s="105"/>
      <c r="F4" s="105"/>
      <c r="G4" s="106"/>
      <c r="J4" s="48"/>
      <c r="K4" s="17">
        <v>1</v>
      </c>
      <c r="L4" s="17">
        <v>2</v>
      </c>
      <c r="M4" s="17">
        <v>3</v>
      </c>
      <c r="N4" s="17">
        <v>4</v>
      </c>
      <c r="O4" s="17">
        <v>5</v>
      </c>
      <c r="P4" s="17">
        <v>6</v>
      </c>
      <c r="Q4" s="17">
        <v>7</v>
      </c>
      <c r="R4" s="17">
        <v>8</v>
      </c>
      <c r="S4" s="17">
        <v>9</v>
      </c>
      <c r="T4" s="17">
        <v>10</v>
      </c>
      <c r="U4" s="17">
        <v>11</v>
      </c>
      <c r="V4" s="17">
        <v>12</v>
      </c>
    </row>
    <row r="5" spans="2:22" ht="12.95" customHeight="1" thickBot="1" x14ac:dyDescent="0.25">
      <c r="B5" s="95"/>
      <c r="C5" s="62" t="s">
        <v>23</v>
      </c>
      <c r="D5" s="46" t="s">
        <v>1</v>
      </c>
      <c r="E5" s="46" t="s">
        <v>2</v>
      </c>
      <c r="F5" s="46" t="s">
        <v>80</v>
      </c>
      <c r="G5" s="47" t="s">
        <v>7</v>
      </c>
      <c r="J5" s="17" t="s">
        <v>9</v>
      </c>
      <c r="K5" s="74">
        <v>0</v>
      </c>
      <c r="L5" s="74">
        <v>0</v>
      </c>
      <c r="M5" s="75" t="s">
        <v>58</v>
      </c>
      <c r="N5" s="75" t="s">
        <v>58</v>
      </c>
      <c r="O5" s="75" t="s">
        <v>59</v>
      </c>
      <c r="P5" s="75" t="s">
        <v>59</v>
      </c>
      <c r="Q5" s="75" t="s">
        <v>60</v>
      </c>
      <c r="R5" s="75" t="s">
        <v>60</v>
      </c>
      <c r="S5" s="75" t="s">
        <v>61</v>
      </c>
      <c r="T5" s="75" t="s">
        <v>61</v>
      </c>
      <c r="U5" s="75" t="s">
        <v>62</v>
      </c>
      <c r="V5" s="75" t="s">
        <v>62</v>
      </c>
    </row>
    <row r="6" spans="2:22" ht="12.95" customHeight="1" x14ac:dyDescent="0.2">
      <c r="B6" s="52" t="s">
        <v>4</v>
      </c>
      <c r="C6" s="73">
        <v>0.01</v>
      </c>
      <c r="D6" s="30">
        <v>1E-3</v>
      </c>
      <c r="E6" s="30">
        <v>1E-4</v>
      </c>
      <c r="F6" s="30">
        <v>1.0000000000000001E-5</v>
      </c>
      <c r="G6" s="31">
        <v>0</v>
      </c>
      <c r="J6" s="17" t="s">
        <v>15</v>
      </c>
      <c r="K6" s="75" t="s">
        <v>7</v>
      </c>
      <c r="L6" s="75" t="s">
        <v>7</v>
      </c>
      <c r="M6" s="75" t="s">
        <v>10</v>
      </c>
      <c r="N6" s="75" t="s">
        <v>10</v>
      </c>
      <c r="O6" s="75" t="s">
        <v>11</v>
      </c>
      <c r="P6" s="75" t="s">
        <v>11</v>
      </c>
      <c r="Q6" s="75" t="s">
        <v>12</v>
      </c>
      <c r="R6" s="75" t="s">
        <v>12</v>
      </c>
      <c r="S6" s="75" t="s">
        <v>13</v>
      </c>
      <c r="T6" s="75" t="s">
        <v>13</v>
      </c>
      <c r="U6" s="75" t="s">
        <v>14</v>
      </c>
      <c r="V6" s="75" t="s">
        <v>14</v>
      </c>
    </row>
    <row r="7" spans="2:22" ht="12.95" customHeight="1" x14ac:dyDescent="0.2">
      <c r="B7" s="53" t="s">
        <v>5</v>
      </c>
      <c r="C7" s="64">
        <v>-2</v>
      </c>
      <c r="D7" s="33">
        <v>-3</v>
      </c>
      <c r="E7" s="33">
        <v>-4</v>
      </c>
      <c r="F7" s="33">
        <v>-5</v>
      </c>
      <c r="G7" s="34">
        <v>0</v>
      </c>
      <c r="J7" s="17" t="s">
        <v>22</v>
      </c>
      <c r="K7" s="75" t="s">
        <v>0</v>
      </c>
      <c r="L7" s="75" t="s">
        <v>0</v>
      </c>
      <c r="M7" s="75" t="s">
        <v>17</v>
      </c>
      <c r="N7" s="75" t="s">
        <v>17</v>
      </c>
      <c r="O7" s="75" t="s">
        <v>18</v>
      </c>
      <c r="P7" s="75" t="s">
        <v>18</v>
      </c>
      <c r="Q7" s="75" t="s">
        <v>19</v>
      </c>
      <c r="R7" s="75" t="s">
        <v>19</v>
      </c>
      <c r="S7" s="75" t="s">
        <v>20</v>
      </c>
      <c r="T7" s="75" t="s">
        <v>20</v>
      </c>
      <c r="U7" s="75" t="s">
        <v>21</v>
      </c>
      <c r="V7" s="75" t="s">
        <v>21</v>
      </c>
    </row>
    <row r="8" spans="2:22" ht="12.95" customHeight="1" x14ac:dyDescent="0.2">
      <c r="B8" s="53" t="s">
        <v>6</v>
      </c>
      <c r="C8" s="72" t="e">
        <f>(K7+L7)/2</f>
        <v>#VALUE!</v>
      </c>
      <c r="D8" s="33" t="e">
        <f>(K8+L8)/2</f>
        <v>#VALUE!</v>
      </c>
      <c r="E8" s="33" t="e">
        <f>(K9+L9)/2</f>
        <v>#VALUE!</v>
      </c>
      <c r="F8" s="33" t="e">
        <f>(K10+L10)/2</f>
        <v>#VALUE!</v>
      </c>
      <c r="G8" s="34" t="e">
        <f>(K6+L6)/2</f>
        <v>#VALUE!</v>
      </c>
      <c r="J8" s="17" t="s">
        <v>29</v>
      </c>
      <c r="K8" s="75" t="s">
        <v>1</v>
      </c>
      <c r="L8" s="75" t="s">
        <v>1</v>
      </c>
      <c r="M8" s="75" t="s">
        <v>24</v>
      </c>
      <c r="N8" s="75" t="s">
        <v>24</v>
      </c>
      <c r="O8" s="75" t="s">
        <v>25</v>
      </c>
      <c r="P8" s="75" t="s">
        <v>25</v>
      </c>
      <c r="Q8" s="75" t="s">
        <v>26</v>
      </c>
      <c r="R8" s="75" t="s">
        <v>26</v>
      </c>
      <c r="S8" s="75" t="s">
        <v>27</v>
      </c>
      <c r="T8" s="75" t="s">
        <v>27</v>
      </c>
      <c r="U8" s="75" t="s">
        <v>28</v>
      </c>
      <c r="V8" s="75" t="s">
        <v>28</v>
      </c>
    </row>
    <row r="9" spans="2:22" ht="12.95" customHeight="1" thickBot="1" x14ac:dyDescent="0.25">
      <c r="B9" s="54" t="s">
        <v>3</v>
      </c>
      <c r="C9" s="66" t="e">
        <f>C8/G8*100</f>
        <v>#VALUE!</v>
      </c>
      <c r="D9" s="36" t="e">
        <f>D8/G8*100</f>
        <v>#VALUE!</v>
      </c>
      <c r="E9" s="36" t="e">
        <f>E8/G8*100</f>
        <v>#VALUE!</v>
      </c>
      <c r="F9" s="36" t="e">
        <f>F8/G8*100</f>
        <v>#VALUE!</v>
      </c>
      <c r="G9" s="37"/>
      <c r="J9" s="17" t="s">
        <v>36</v>
      </c>
      <c r="K9" s="75" t="s">
        <v>2</v>
      </c>
      <c r="L9" s="75" t="s">
        <v>2</v>
      </c>
      <c r="M9" s="75" t="s">
        <v>31</v>
      </c>
      <c r="N9" s="75" t="s">
        <v>31</v>
      </c>
      <c r="O9" s="75" t="s">
        <v>32</v>
      </c>
      <c r="P9" s="75" t="s">
        <v>32</v>
      </c>
      <c r="Q9" s="75" t="s">
        <v>33</v>
      </c>
      <c r="R9" s="75" t="s">
        <v>33</v>
      </c>
      <c r="S9" s="75" t="s">
        <v>34</v>
      </c>
      <c r="T9" s="75" t="s">
        <v>34</v>
      </c>
      <c r="U9" s="75" t="s">
        <v>35</v>
      </c>
      <c r="V9" s="75" t="s">
        <v>35</v>
      </c>
    </row>
    <row r="10" spans="2:22" ht="12.95" customHeight="1" x14ac:dyDescent="0.2">
      <c r="B10" s="2"/>
      <c r="C10" s="1"/>
      <c r="D10" s="1"/>
      <c r="E10" s="1"/>
      <c r="F10" s="1"/>
      <c r="G10" s="1"/>
      <c r="J10" s="17" t="s">
        <v>43</v>
      </c>
      <c r="K10" s="75" t="s">
        <v>81</v>
      </c>
      <c r="L10" s="75" t="s">
        <v>81</v>
      </c>
      <c r="M10" s="75" t="s">
        <v>38</v>
      </c>
      <c r="N10" s="75" t="s">
        <v>38</v>
      </c>
      <c r="O10" s="75" t="s">
        <v>39</v>
      </c>
      <c r="P10" s="75" t="s">
        <v>39</v>
      </c>
      <c r="Q10" s="75" t="s">
        <v>40</v>
      </c>
      <c r="R10" s="75" t="s">
        <v>40</v>
      </c>
      <c r="S10" s="75" t="s">
        <v>41</v>
      </c>
      <c r="T10" s="75" t="s">
        <v>41</v>
      </c>
      <c r="U10" s="75" t="s">
        <v>42</v>
      </c>
      <c r="V10" s="75" t="s">
        <v>42</v>
      </c>
    </row>
    <row r="11" spans="2:22" ht="12.95" customHeight="1" x14ac:dyDescent="0.2">
      <c r="C11" s="1"/>
      <c r="J11" s="17" t="s">
        <v>50</v>
      </c>
      <c r="K11" s="75" t="s">
        <v>44</v>
      </c>
      <c r="L11" s="75" t="s">
        <v>44</v>
      </c>
      <c r="M11" s="75" t="s">
        <v>45</v>
      </c>
      <c r="N11" s="75" t="s">
        <v>45</v>
      </c>
      <c r="O11" s="75" t="s">
        <v>46</v>
      </c>
      <c r="P11" s="75" t="s">
        <v>46</v>
      </c>
      <c r="Q11" s="75" t="s">
        <v>47</v>
      </c>
      <c r="R11" s="75" t="s">
        <v>47</v>
      </c>
      <c r="S11" s="75" t="s">
        <v>48</v>
      </c>
      <c r="T11" s="75" t="s">
        <v>48</v>
      </c>
      <c r="U11" s="75" t="s">
        <v>49</v>
      </c>
      <c r="V11" s="75" t="s">
        <v>49</v>
      </c>
    </row>
    <row r="12" spans="2:22" ht="12.95" customHeight="1" x14ac:dyDescent="0.2">
      <c r="J12" s="17" t="s">
        <v>57</v>
      </c>
      <c r="K12" s="75" t="s">
        <v>51</v>
      </c>
      <c r="L12" s="75" t="s">
        <v>51</v>
      </c>
      <c r="M12" s="75" t="s">
        <v>52</v>
      </c>
      <c r="N12" s="75" t="s">
        <v>52</v>
      </c>
      <c r="O12" s="75" t="s">
        <v>53</v>
      </c>
      <c r="P12" s="75" t="s">
        <v>53</v>
      </c>
      <c r="Q12" s="75" t="s">
        <v>54</v>
      </c>
      <c r="R12" s="75" t="s">
        <v>54</v>
      </c>
      <c r="S12" s="75" t="s">
        <v>55</v>
      </c>
      <c r="T12" s="75" t="s">
        <v>55</v>
      </c>
      <c r="U12" s="75" t="s">
        <v>56</v>
      </c>
      <c r="V12" s="75" t="s">
        <v>56</v>
      </c>
    </row>
    <row r="13" spans="2:22" ht="12.95" customHeight="1" x14ac:dyDescent="0.2"/>
    <row r="14" spans="2:22" ht="12.95" customHeight="1" x14ac:dyDescent="0.2">
      <c r="J14" s="4" t="s">
        <v>78</v>
      </c>
    </row>
    <row r="15" spans="2:22" ht="12.95" customHeight="1" x14ac:dyDescent="0.2">
      <c r="J15" s="5" t="s">
        <v>64</v>
      </c>
      <c r="K15" t="s">
        <v>65</v>
      </c>
    </row>
    <row r="16" spans="2:22" ht="12.95" customHeight="1" x14ac:dyDescent="0.2">
      <c r="K16" t="s">
        <v>84</v>
      </c>
    </row>
    <row r="17" spans="2:22" ht="12.95" customHeight="1" thickBot="1" x14ac:dyDescent="0.25"/>
    <row r="18" spans="2:22" ht="12.95" customHeight="1" thickBot="1" x14ac:dyDescent="0.25">
      <c r="J18" s="6" t="s">
        <v>64</v>
      </c>
      <c r="K18" s="7">
        <v>1</v>
      </c>
      <c r="L18" s="10">
        <v>-31.992999999999999</v>
      </c>
      <c r="M18" s="7">
        <v>2</v>
      </c>
      <c r="N18" s="18">
        <v>-54.131999999999998</v>
      </c>
    </row>
    <row r="19" spans="2:22" ht="12.95" customHeight="1" thickBot="1" x14ac:dyDescent="0.25">
      <c r="J19" s="6" t="s">
        <v>66</v>
      </c>
      <c r="K19" s="70">
        <v>1</v>
      </c>
      <c r="L19" s="76"/>
      <c r="M19" s="71">
        <v>2</v>
      </c>
      <c r="N19" s="77"/>
      <c r="R19" s="3" t="s">
        <v>86</v>
      </c>
    </row>
    <row r="20" spans="2:22" ht="12.95" customHeight="1" thickBot="1" x14ac:dyDescent="0.25"/>
    <row r="21" spans="2:22" ht="12.95" customHeight="1" thickBot="1" x14ac:dyDescent="0.25">
      <c r="J21" s="93" t="s">
        <v>67</v>
      </c>
      <c r="K21" s="94"/>
      <c r="L21" s="97" t="s">
        <v>70</v>
      </c>
      <c r="M21" s="97" t="s">
        <v>72</v>
      </c>
      <c r="N21" s="97" t="s">
        <v>71</v>
      </c>
      <c r="O21" s="97" t="s">
        <v>4</v>
      </c>
      <c r="P21" s="88" t="s">
        <v>68</v>
      </c>
      <c r="R21" s="109" t="s">
        <v>82</v>
      </c>
      <c r="S21" s="110"/>
      <c r="T21" s="110"/>
      <c r="U21" s="111"/>
      <c r="V21" s="87"/>
    </row>
    <row r="22" spans="2:22" ht="12.95" customHeight="1" thickBot="1" x14ac:dyDescent="0.25">
      <c r="J22" s="95"/>
      <c r="K22" s="96"/>
      <c r="L22" s="98"/>
      <c r="M22" s="98"/>
      <c r="N22" s="98"/>
      <c r="O22" s="98"/>
      <c r="P22" s="89"/>
    </row>
    <row r="23" spans="2:22" ht="12.95" customHeight="1" x14ac:dyDescent="0.2">
      <c r="J23" s="25" t="s">
        <v>9</v>
      </c>
      <c r="K23" s="27">
        <v>0</v>
      </c>
      <c r="L23" s="13">
        <v>0</v>
      </c>
      <c r="M23" s="13" t="s">
        <v>69</v>
      </c>
      <c r="N23" s="13" t="s">
        <v>69</v>
      </c>
      <c r="O23" s="13" t="s">
        <v>69</v>
      </c>
      <c r="P23" s="14"/>
    </row>
    <row r="24" spans="2:22" ht="12.95" customHeight="1" x14ac:dyDescent="0.2">
      <c r="J24" s="26" t="s">
        <v>15</v>
      </c>
      <c r="K24" s="28" t="s">
        <v>16</v>
      </c>
      <c r="L24" s="8" t="e">
        <f>G8</f>
        <v>#VALUE!</v>
      </c>
      <c r="M24" s="8">
        <v>100</v>
      </c>
      <c r="N24" s="8" t="s">
        <v>69</v>
      </c>
      <c r="O24" s="8">
        <v>0</v>
      </c>
      <c r="P24" s="11"/>
    </row>
    <row r="25" spans="2:22" ht="12.95" customHeight="1" x14ac:dyDescent="0.2">
      <c r="J25" s="26" t="s">
        <v>22</v>
      </c>
      <c r="K25" s="28" t="s">
        <v>23</v>
      </c>
      <c r="L25" s="9" t="e">
        <f>C8</f>
        <v>#VALUE!</v>
      </c>
      <c r="M25" s="9" t="e">
        <f>C9</f>
        <v>#VALUE!</v>
      </c>
      <c r="N25" s="8">
        <v>-2</v>
      </c>
      <c r="O25" s="8">
        <v>0.01</v>
      </c>
      <c r="P25" s="11"/>
    </row>
    <row r="26" spans="2:22" ht="12.95" customHeight="1" x14ac:dyDescent="0.2">
      <c r="J26" s="26" t="s">
        <v>29</v>
      </c>
      <c r="K26" s="28" t="s">
        <v>30</v>
      </c>
      <c r="L26" s="8" t="e">
        <f>D8</f>
        <v>#VALUE!</v>
      </c>
      <c r="M26" s="9" t="e">
        <f>D9</f>
        <v>#VALUE!</v>
      </c>
      <c r="N26" s="8">
        <v>-3</v>
      </c>
      <c r="O26" s="8">
        <v>1E-3</v>
      </c>
      <c r="P26" s="11"/>
    </row>
    <row r="27" spans="2:22" ht="12.95" customHeight="1" x14ac:dyDescent="0.2">
      <c r="J27" s="26" t="s">
        <v>36</v>
      </c>
      <c r="K27" s="28" t="s">
        <v>37</v>
      </c>
      <c r="L27" s="8" t="e">
        <f>E8</f>
        <v>#VALUE!</v>
      </c>
      <c r="M27" s="9" t="e">
        <f>E9</f>
        <v>#VALUE!</v>
      </c>
      <c r="N27" s="8">
        <v>-4</v>
      </c>
      <c r="O27" s="8">
        <v>1E-4</v>
      </c>
      <c r="P27" s="11"/>
    </row>
    <row r="28" spans="2:22" ht="12.95" customHeight="1" x14ac:dyDescent="0.2">
      <c r="J28" s="26" t="s">
        <v>43</v>
      </c>
      <c r="K28" s="28" t="s">
        <v>81</v>
      </c>
      <c r="L28" s="39" t="e">
        <f>F8</f>
        <v>#VALUE!</v>
      </c>
      <c r="M28" s="39" t="e">
        <f>F9</f>
        <v>#VALUE!</v>
      </c>
      <c r="N28" s="68">
        <v>-5</v>
      </c>
      <c r="O28" s="19">
        <f>POWER(10,N28)</f>
        <v>1.0000000000000001E-5</v>
      </c>
      <c r="P28" s="40"/>
    </row>
    <row r="29" spans="2:22" ht="12.95" customHeight="1" x14ac:dyDescent="0.2">
      <c r="J29" s="26" t="s">
        <v>50</v>
      </c>
      <c r="K29" s="28" t="s">
        <v>44</v>
      </c>
      <c r="L29" s="39" t="e">
        <f>(K11+L11)/2</f>
        <v>#VALUE!</v>
      </c>
      <c r="M29" s="39" t="e">
        <f>L29/L24*100</f>
        <v>#VALUE!</v>
      </c>
      <c r="N29" s="39" t="e">
        <f>(M29-N19)/L19</f>
        <v>#VALUE!</v>
      </c>
      <c r="O29" s="19" t="e">
        <f t="shared" ref="O29:O30" si="0">POWER(10,N29)</f>
        <v>#VALUE!</v>
      </c>
      <c r="P29" s="40" t="e">
        <f>O29*V21</f>
        <v>#VALUE!</v>
      </c>
    </row>
    <row r="30" spans="2:22" ht="12.95" customHeight="1" thickBot="1" x14ac:dyDescent="0.25">
      <c r="J30" s="41" t="s">
        <v>57</v>
      </c>
      <c r="K30" s="42" t="s">
        <v>51</v>
      </c>
      <c r="L30" s="43" t="e">
        <f>(K12+L12)/2</f>
        <v>#VALUE!</v>
      </c>
      <c r="M30" s="43" t="e">
        <f>L30/L24*100</f>
        <v>#VALUE!</v>
      </c>
      <c r="N30" s="43" t="e">
        <f>(M30-N19)/L19</f>
        <v>#VALUE!</v>
      </c>
      <c r="O30" s="20" t="e">
        <f t="shared" si="0"/>
        <v>#VALUE!</v>
      </c>
      <c r="P30" s="44" t="e">
        <f>O30*V21</f>
        <v>#VALUE!</v>
      </c>
    </row>
    <row r="31" spans="2:22" ht="12.95" customHeight="1" x14ac:dyDescent="0.2">
      <c r="B31" s="90" t="s">
        <v>79</v>
      </c>
      <c r="C31" s="90"/>
      <c r="D31" s="90"/>
      <c r="E31" s="90"/>
      <c r="F31" s="90"/>
      <c r="G31" s="90"/>
      <c r="H31" s="90"/>
      <c r="I31" s="90"/>
    </row>
    <row r="32" spans="2:22" ht="12.95" customHeight="1" thickBot="1" x14ac:dyDescent="0.25">
      <c r="B32" s="55"/>
      <c r="C32" s="55"/>
      <c r="D32" s="55"/>
      <c r="E32" s="55"/>
      <c r="F32" s="55"/>
      <c r="G32" s="55"/>
      <c r="H32" s="55"/>
      <c r="I32" s="55"/>
    </row>
    <row r="33" spans="2:20" ht="12.95" customHeight="1" thickBot="1" x14ac:dyDescent="0.25">
      <c r="C33" s="22" t="s">
        <v>73</v>
      </c>
      <c r="D33" s="23" t="s">
        <v>4</v>
      </c>
      <c r="E33" s="24" t="s">
        <v>68</v>
      </c>
      <c r="F33" s="22" t="s">
        <v>73</v>
      </c>
      <c r="G33" s="23" t="s">
        <v>4</v>
      </c>
      <c r="H33" s="24" t="s">
        <v>68</v>
      </c>
      <c r="I33" s="22" t="s">
        <v>73</v>
      </c>
      <c r="J33" s="23" t="s">
        <v>4</v>
      </c>
      <c r="K33" s="24" t="s">
        <v>68</v>
      </c>
      <c r="L33" s="22" t="s">
        <v>73</v>
      </c>
      <c r="M33" s="23" t="s">
        <v>4</v>
      </c>
      <c r="N33" s="24" t="s">
        <v>68</v>
      </c>
      <c r="O33" s="22" t="s">
        <v>73</v>
      </c>
      <c r="P33" s="23" t="s">
        <v>4</v>
      </c>
      <c r="Q33" s="24" t="s">
        <v>68</v>
      </c>
      <c r="R33" s="22" t="s">
        <v>73</v>
      </c>
      <c r="S33" s="23" t="s">
        <v>4</v>
      </c>
      <c r="T33" s="24" t="s">
        <v>68</v>
      </c>
    </row>
    <row r="34" spans="2:20" ht="12.95" customHeight="1" x14ac:dyDescent="0.2">
      <c r="C34" s="25">
        <v>0</v>
      </c>
      <c r="D34" s="13" t="s">
        <v>69</v>
      </c>
      <c r="E34" s="14"/>
      <c r="F34" s="85" t="s">
        <v>58</v>
      </c>
      <c r="G34" s="51" t="e">
        <f>POWER(10,((M5+N5)/2/L24*100-N19)/L19)</f>
        <v>#VALUE!</v>
      </c>
      <c r="H34" s="49" t="e">
        <f>G34*V21</f>
        <v>#VALUE!</v>
      </c>
      <c r="I34" s="85" t="s">
        <v>59</v>
      </c>
      <c r="J34" s="51" t="e">
        <f>POWER(10,((O5+P5)/2/L24*100-N19)/L19)</f>
        <v>#VALUE!</v>
      </c>
      <c r="K34" s="49" t="e">
        <f>J34*V21</f>
        <v>#VALUE!</v>
      </c>
      <c r="L34" s="85" t="s">
        <v>60</v>
      </c>
      <c r="M34" s="51" t="e">
        <f>POWER(10,((Q5+R5)/2/L24*100-N19)/L19)</f>
        <v>#VALUE!</v>
      </c>
      <c r="N34" s="49" t="e">
        <f>M34*V21</f>
        <v>#VALUE!</v>
      </c>
      <c r="O34" s="85" t="s">
        <v>61</v>
      </c>
      <c r="P34" s="51" t="e">
        <f>POWER(10,((S5+T5)/2/L24*100-N19)/L19)</f>
        <v>#VALUE!</v>
      </c>
      <c r="Q34" s="49" t="e">
        <f>P34*V21</f>
        <v>#VALUE!</v>
      </c>
      <c r="R34" s="85" t="s">
        <v>62</v>
      </c>
      <c r="S34" s="51" t="e">
        <f>POWER(10,((U5+V5)/2/L24*100-N19)/L19)</f>
        <v>#VALUE!</v>
      </c>
      <c r="T34" s="49" t="e">
        <f>S34*V21</f>
        <v>#VALUE!</v>
      </c>
    </row>
    <row r="35" spans="2:20" ht="12.95" customHeight="1" x14ac:dyDescent="0.2">
      <c r="C35" s="26" t="s">
        <v>16</v>
      </c>
      <c r="D35" s="8">
        <v>0</v>
      </c>
      <c r="E35" s="11"/>
      <c r="F35" s="85" t="s">
        <v>10</v>
      </c>
      <c r="G35" s="19" t="e">
        <f>POWER(10,((M6+N6)/2/L24*100-N19)/L19)</f>
        <v>#VALUE!</v>
      </c>
      <c r="H35" s="49" t="e">
        <f>G35*V21</f>
        <v>#VALUE!</v>
      </c>
      <c r="I35" s="85" t="s">
        <v>11</v>
      </c>
      <c r="J35" s="19" t="e">
        <f>POWER(10,((O6+P6)/2/L24*100-N19)/L19)</f>
        <v>#VALUE!</v>
      </c>
      <c r="K35" s="49" t="e">
        <f>J35*V21</f>
        <v>#VALUE!</v>
      </c>
      <c r="L35" s="85" t="s">
        <v>12</v>
      </c>
      <c r="M35" s="19" t="e">
        <f>POWER(10,((Q6+R6)/2/L24*100-N19)/L19)</f>
        <v>#VALUE!</v>
      </c>
      <c r="N35" s="49" t="e">
        <f>M35*V21</f>
        <v>#VALUE!</v>
      </c>
      <c r="O35" s="85" t="s">
        <v>13</v>
      </c>
      <c r="P35" s="19" t="e">
        <f>POWER(10,((S6+T6)/2/L24*100-N19)/L19)</f>
        <v>#VALUE!</v>
      </c>
      <c r="Q35" s="49" t="e">
        <f>P35*V21</f>
        <v>#VALUE!</v>
      </c>
      <c r="R35" s="85" t="s">
        <v>14</v>
      </c>
      <c r="S35" s="19" t="e">
        <f>POWER(10,((U6+V6)/2/L24*100-N19)/L19)</f>
        <v>#VALUE!</v>
      </c>
      <c r="T35" s="49" t="e">
        <f>S35*V21</f>
        <v>#VALUE!</v>
      </c>
    </row>
    <row r="36" spans="2:20" ht="12.95" customHeight="1" x14ac:dyDescent="0.2">
      <c r="C36" s="26" t="s">
        <v>23</v>
      </c>
      <c r="D36" s="8">
        <v>0.01</v>
      </c>
      <c r="E36" s="11"/>
      <c r="F36" s="85" t="s">
        <v>17</v>
      </c>
      <c r="G36" s="19" t="e">
        <f>POWER(10,((M7+N7)/2/L24*100-N19)/L19)</f>
        <v>#VALUE!</v>
      </c>
      <c r="H36" s="49" t="e">
        <f>G36*V21</f>
        <v>#VALUE!</v>
      </c>
      <c r="I36" s="85" t="s">
        <v>18</v>
      </c>
      <c r="J36" s="19" t="e">
        <f>POWER(10,((O7+P7)/2/L24*100-N19)/L19)</f>
        <v>#VALUE!</v>
      </c>
      <c r="K36" s="49" t="e">
        <f>J36*V21</f>
        <v>#VALUE!</v>
      </c>
      <c r="L36" s="85" t="s">
        <v>19</v>
      </c>
      <c r="M36" s="19" t="e">
        <f>POWER(10,((Q7+R7)/2/L24*100-N19)/L19)</f>
        <v>#VALUE!</v>
      </c>
      <c r="N36" s="49" t="e">
        <f>M36*V21</f>
        <v>#VALUE!</v>
      </c>
      <c r="O36" s="85" t="s">
        <v>20</v>
      </c>
      <c r="P36" s="19" t="e">
        <f>POWER(10,((S7+T7)/2/L24*100-N19)/L19)</f>
        <v>#VALUE!</v>
      </c>
      <c r="Q36" s="49" t="e">
        <f>P36*V21</f>
        <v>#VALUE!</v>
      </c>
      <c r="R36" s="85" t="s">
        <v>21</v>
      </c>
      <c r="S36" s="19" t="e">
        <f>POWER(10,((U7+V7)/2/L24*100-N19)/L19)</f>
        <v>#VALUE!</v>
      </c>
      <c r="T36" s="49" t="e">
        <f>S36*V21</f>
        <v>#VALUE!</v>
      </c>
    </row>
    <row r="37" spans="2:20" ht="12.95" customHeight="1" x14ac:dyDescent="0.2">
      <c r="C37" s="26" t="s">
        <v>30</v>
      </c>
      <c r="D37" s="8">
        <v>1E-3</v>
      </c>
      <c r="E37" s="11"/>
      <c r="F37" s="85" t="s">
        <v>24</v>
      </c>
      <c r="G37" s="19" t="e">
        <f>POWER(10,((M8+N8)/2/L24*100-N19)/L19)</f>
        <v>#VALUE!</v>
      </c>
      <c r="H37" s="49" t="e">
        <f>G37*V21</f>
        <v>#VALUE!</v>
      </c>
      <c r="I37" s="85" t="s">
        <v>25</v>
      </c>
      <c r="J37" s="19" t="e">
        <f>POWER(10,((O8+P8)/2/L24*100-N19)/L19)</f>
        <v>#VALUE!</v>
      </c>
      <c r="K37" s="49" t="e">
        <f>J37*V21</f>
        <v>#VALUE!</v>
      </c>
      <c r="L37" s="85" t="s">
        <v>26</v>
      </c>
      <c r="M37" s="19" t="e">
        <f>POWER(10,((Q8+R8)/2/L24*100-N19)/L19)</f>
        <v>#VALUE!</v>
      </c>
      <c r="N37" s="49" t="e">
        <f>M37*V21</f>
        <v>#VALUE!</v>
      </c>
      <c r="O37" s="85" t="s">
        <v>27</v>
      </c>
      <c r="P37" s="19" t="e">
        <f>POWER(10,((S8+T8)/2/L24*100-N19)/L19)</f>
        <v>#VALUE!</v>
      </c>
      <c r="Q37" s="49" t="e">
        <f>P37*V21</f>
        <v>#VALUE!</v>
      </c>
      <c r="R37" s="85" t="s">
        <v>28</v>
      </c>
      <c r="S37" s="19" t="e">
        <f>POWER(10,((U8+V8)/2/L24*100-N19)/L19)</f>
        <v>#VALUE!</v>
      </c>
      <c r="T37" s="49" t="e">
        <f>S37*V21</f>
        <v>#VALUE!</v>
      </c>
    </row>
    <row r="38" spans="2:20" ht="12.95" customHeight="1" x14ac:dyDescent="0.2">
      <c r="C38" s="26" t="s">
        <v>37</v>
      </c>
      <c r="D38" s="8">
        <v>1E-4</v>
      </c>
      <c r="E38" s="11"/>
      <c r="F38" s="85" t="s">
        <v>31</v>
      </c>
      <c r="G38" s="19" t="e">
        <f>POWER(10,((M9+N9)/2/L24*100-N19)/L19)</f>
        <v>#VALUE!</v>
      </c>
      <c r="H38" s="49" t="e">
        <f>G38*V21</f>
        <v>#VALUE!</v>
      </c>
      <c r="I38" s="85" t="s">
        <v>32</v>
      </c>
      <c r="J38" s="19" t="e">
        <f>POWER(10,((O9+P9)/2/L24*100-N19)/L19)</f>
        <v>#VALUE!</v>
      </c>
      <c r="K38" s="49" t="e">
        <f>J38*V21</f>
        <v>#VALUE!</v>
      </c>
      <c r="L38" s="85" t="s">
        <v>33</v>
      </c>
      <c r="M38" s="19" t="e">
        <f>POWER(10,((Q9+R9)/2/L24*100-N19)/L19)</f>
        <v>#VALUE!</v>
      </c>
      <c r="N38" s="49" t="e">
        <f>M38*V21</f>
        <v>#VALUE!</v>
      </c>
      <c r="O38" s="85" t="s">
        <v>34</v>
      </c>
      <c r="P38" s="19" t="e">
        <f>POWER(10,((S9+T9)/2/L24*100-N19)/L19)</f>
        <v>#VALUE!</v>
      </c>
      <c r="Q38" s="49" t="e">
        <f>P38*V21</f>
        <v>#VALUE!</v>
      </c>
      <c r="R38" s="85" t="s">
        <v>35</v>
      </c>
      <c r="S38" s="19" t="e">
        <f>POWER(10,((U9+V9)/2/L24*100-N19)/L19)</f>
        <v>#VALUE!</v>
      </c>
      <c r="T38" s="49" t="e">
        <f>S38*V21</f>
        <v>#VALUE!</v>
      </c>
    </row>
    <row r="39" spans="2:20" ht="12.95" customHeight="1" x14ac:dyDescent="0.2">
      <c r="C39" s="26" t="s">
        <v>80</v>
      </c>
      <c r="D39" s="19">
        <v>1.0000000000000001E-5</v>
      </c>
      <c r="E39" s="40"/>
      <c r="F39" s="85" t="s">
        <v>38</v>
      </c>
      <c r="G39" s="19" t="e">
        <f>POWER(10,((M10+N10)/2/L24*100-N19)/L19)</f>
        <v>#VALUE!</v>
      </c>
      <c r="H39" s="49" t="e">
        <f>G39*V21</f>
        <v>#VALUE!</v>
      </c>
      <c r="I39" s="85" t="s">
        <v>39</v>
      </c>
      <c r="J39" s="19" t="e">
        <f>POWER(10,((O10+P10)/2/L24*100-N19)/L19)</f>
        <v>#VALUE!</v>
      </c>
      <c r="K39" s="49" t="e">
        <f>J39*V21</f>
        <v>#VALUE!</v>
      </c>
      <c r="L39" s="85" t="s">
        <v>40</v>
      </c>
      <c r="M39" s="19" t="e">
        <f>POWER(10,((Q10+R10)/2/L24*100-N19)/L19)</f>
        <v>#VALUE!</v>
      </c>
      <c r="N39" s="49" t="e">
        <f>M39*V21</f>
        <v>#VALUE!</v>
      </c>
      <c r="O39" s="85" t="s">
        <v>41</v>
      </c>
      <c r="P39" s="19" t="e">
        <f>POWER(10,((S10+T10)/2/L24*100-N19)/L19)</f>
        <v>#VALUE!</v>
      </c>
      <c r="Q39" s="49" t="e">
        <f>P39*V21</f>
        <v>#VALUE!</v>
      </c>
      <c r="R39" s="85" t="s">
        <v>42</v>
      </c>
      <c r="S39" s="19" t="e">
        <f>POWER(10,((U10+V10)/2/L24*100-N19)/L19)</f>
        <v>#VALUE!</v>
      </c>
      <c r="T39" s="49" t="e">
        <f>S39*V21</f>
        <v>#VALUE!</v>
      </c>
    </row>
    <row r="40" spans="2:20" ht="12.95" customHeight="1" x14ac:dyDescent="0.2">
      <c r="C40" s="83" t="s">
        <v>44</v>
      </c>
      <c r="D40" s="19" t="e">
        <f>POWER(10,((K11+L11)/2/L24*100-N19)/L19)</f>
        <v>#VALUE!</v>
      </c>
      <c r="E40" s="40" t="e">
        <f>D40*V21</f>
        <v>#VALUE!</v>
      </c>
      <c r="F40" s="85" t="s">
        <v>45</v>
      </c>
      <c r="G40" s="19" t="e">
        <f>POWER(10,((M11+N11)/2/L24*100-N19)/L19)</f>
        <v>#VALUE!</v>
      </c>
      <c r="H40" s="49" t="e">
        <f>G40*V21</f>
        <v>#VALUE!</v>
      </c>
      <c r="I40" s="85" t="s">
        <v>46</v>
      </c>
      <c r="J40" s="19" t="e">
        <f>POWER(10,((O11+P11)/2/L24*100-N19)/L19)</f>
        <v>#VALUE!</v>
      </c>
      <c r="K40" s="49" t="e">
        <f>J40*V21</f>
        <v>#VALUE!</v>
      </c>
      <c r="L40" s="85" t="s">
        <v>47</v>
      </c>
      <c r="M40" s="19" t="e">
        <f>POWER(10,((Q11+R11)/2/L24*100-N19)/L19)</f>
        <v>#VALUE!</v>
      </c>
      <c r="N40" s="49" t="e">
        <f>M40*V21</f>
        <v>#VALUE!</v>
      </c>
      <c r="O40" s="85" t="s">
        <v>48</v>
      </c>
      <c r="P40" s="19" t="e">
        <f>POWER(10,((S11+T11)/2/L24*100-N19)/L19)</f>
        <v>#VALUE!</v>
      </c>
      <c r="Q40" s="49" t="e">
        <f>P40*V21</f>
        <v>#VALUE!</v>
      </c>
      <c r="R40" s="85" t="s">
        <v>49</v>
      </c>
      <c r="S40" s="19" t="e">
        <f>POWER(10,((U11+V11)/2/L24*100-N19)/L19)</f>
        <v>#VALUE!</v>
      </c>
      <c r="T40" s="49" t="e">
        <f>S40*V21</f>
        <v>#VALUE!</v>
      </c>
    </row>
    <row r="41" spans="2:20" ht="12.95" customHeight="1" thickBot="1" x14ac:dyDescent="0.25">
      <c r="C41" s="84" t="s">
        <v>51</v>
      </c>
      <c r="D41" s="20" t="e">
        <f>POWER(10,((K12+L12)/2/L24*100-N19)/L19)</f>
        <v>#VALUE!</v>
      </c>
      <c r="E41" s="44" t="e">
        <f>D41*V21</f>
        <v>#VALUE!</v>
      </c>
      <c r="F41" s="86" t="s">
        <v>52</v>
      </c>
      <c r="G41" s="20" t="e">
        <f>POWER(10,((M12+N12)/2/L24*100-N19)/L19)</f>
        <v>#VALUE!</v>
      </c>
      <c r="H41" s="50" t="e">
        <f>G41*V21</f>
        <v>#VALUE!</v>
      </c>
      <c r="I41" s="86" t="s">
        <v>53</v>
      </c>
      <c r="J41" s="20" t="e">
        <f>POWER(10,((O12+P12)/2/L24*100-N19)/L19)</f>
        <v>#VALUE!</v>
      </c>
      <c r="K41" s="50" t="e">
        <f>J41*V21</f>
        <v>#VALUE!</v>
      </c>
      <c r="L41" s="86" t="s">
        <v>54</v>
      </c>
      <c r="M41" s="20" t="e">
        <f>POWER(10,((Q12+R12)/2/L24*100-N19)/L19)</f>
        <v>#VALUE!</v>
      </c>
      <c r="N41" s="50" t="e">
        <f>M41*V21</f>
        <v>#VALUE!</v>
      </c>
      <c r="O41" s="86" t="s">
        <v>55</v>
      </c>
      <c r="P41" s="20" t="e">
        <f>POWER(10,((S12+T12)/2/L24*100-N19)/L19)</f>
        <v>#VALUE!</v>
      </c>
      <c r="Q41" s="50" t="e">
        <f>P41*V21</f>
        <v>#VALUE!</v>
      </c>
      <c r="R41" s="86" t="s">
        <v>56</v>
      </c>
      <c r="S41" s="20" t="e">
        <f>POWER(10,((U12+V12)/2/L24*100-N19)/L19)</f>
        <v>#VALUE!</v>
      </c>
      <c r="T41" s="50" t="e">
        <f>S41*V21</f>
        <v>#VALUE!</v>
      </c>
    </row>
    <row r="42" spans="2:20" ht="12.95" customHeight="1" x14ac:dyDescent="0.2">
      <c r="C42" s="59"/>
      <c r="D42" s="60"/>
      <c r="E42" s="61"/>
      <c r="F42" s="59"/>
      <c r="G42" s="60"/>
      <c r="H42" s="61"/>
      <c r="I42" s="59"/>
      <c r="J42" s="60"/>
      <c r="K42" s="61"/>
      <c r="L42" s="59"/>
      <c r="M42" s="60"/>
      <c r="N42" s="61"/>
      <c r="O42" s="59"/>
      <c r="P42" s="60"/>
      <c r="Q42" s="61"/>
      <c r="R42" s="59"/>
      <c r="S42" s="60"/>
      <c r="T42" s="61"/>
    </row>
    <row r="43" spans="2:20" x14ac:dyDescent="0.2">
      <c r="B43" s="38" t="s">
        <v>75</v>
      </c>
      <c r="C43" s="21"/>
      <c r="D43" s="57"/>
      <c r="E43" s="57"/>
      <c r="F43" s="58"/>
      <c r="G43" s="58"/>
    </row>
    <row r="44" spans="2:20" x14ac:dyDescent="0.2">
      <c r="D44" s="16"/>
      <c r="E44" s="15"/>
      <c r="F44" s="12"/>
      <c r="G44" s="12"/>
    </row>
    <row r="45" spans="2:20" x14ac:dyDescent="0.2">
      <c r="D45" s="15"/>
      <c r="E45" s="15"/>
      <c r="F45" s="12"/>
      <c r="G45" s="12"/>
    </row>
    <row r="46" spans="2:20" x14ac:dyDescent="0.2">
      <c r="D46" s="15"/>
      <c r="E46" s="15"/>
      <c r="F46" s="12"/>
      <c r="G46" s="12"/>
    </row>
    <row r="47" spans="2:20" x14ac:dyDescent="0.2">
      <c r="D47" s="15"/>
      <c r="E47" s="15"/>
      <c r="F47" s="12"/>
      <c r="G47" s="12"/>
    </row>
  </sheetData>
  <sheetProtection algorithmName="SHA-512" hashValue="KfwLZdcOOhr3qcz6ot822NwqeRinoF9EundPEhS5gNJ9voHieh5WkiOSY8T+h6CKOXQa8KsqnFsmYznijLEL2A==" saltValue="RYwyWq0ndGRC4NMsy0mFLw==" spinCount="100000" sheet="1" objects="1" scenarios="1" formatCells="0" formatColumns="0" formatRows="0" insertColumns="0" insertRows="0" insertHyperlinks="0" deleteColumns="0" deleteRows="0" sort="0"/>
  <mergeCells count="11">
    <mergeCell ref="R21:U21"/>
    <mergeCell ref="B2:H2"/>
    <mergeCell ref="B31:I31"/>
    <mergeCell ref="J21:K22"/>
    <mergeCell ref="B4:B5"/>
    <mergeCell ref="C4:G4"/>
    <mergeCell ref="O21:O22"/>
    <mergeCell ref="P21:P22"/>
    <mergeCell ref="N21:N22"/>
    <mergeCell ref="L21:L22"/>
    <mergeCell ref="M21:M22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БиоСкан-Тетрациклин</vt:lpstr>
      <vt:lpstr>БиоСкан-Стрептомицин</vt:lpstr>
      <vt:lpstr>БиоСкан-Бацитрацин</vt:lpstr>
      <vt:lpstr>БиоСкан-Гентамицин</vt:lpstr>
      <vt:lpstr>БиоСкан-Левомицетин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VS</dc:creator>
  <cp:lastModifiedBy>Oksanich Alexey</cp:lastModifiedBy>
  <cp:lastPrinted>2017-09-01T07:14:57Z</cp:lastPrinted>
  <dcterms:created xsi:type="dcterms:W3CDTF">2005-05-28T08:15:18Z</dcterms:created>
  <dcterms:modified xsi:type="dcterms:W3CDTF">2022-11-23T11:51:36Z</dcterms:modified>
</cp:coreProperties>
</file>